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4"/>
  </bookViews>
  <sheets>
    <sheet name="Kebijakan &amp; Rumus" sheetId="1" r:id="rId1"/>
    <sheet name="Soal Angg Piutang" sheetId="2" r:id="rId2"/>
    <sheet name="Jawab" sheetId="3" r:id="rId3"/>
    <sheet name="Soal Latihan" sheetId="4" r:id="rId4"/>
    <sheet name="Soal Diskusi" sheetId="5" r:id="rId5"/>
  </sheets>
  <definedNames>
    <definedName name="_xlnm.Print_Area" localSheetId="0">'Kebijakan &amp; Rumus'!#REF!</definedName>
  </definedNames>
  <calcPr fullCalcOnLoad="1"/>
</workbook>
</file>

<file path=xl/sharedStrings.xml><?xml version="1.0" encoding="utf-8"?>
<sst xmlns="http://schemas.openxmlformats.org/spreadsheetml/2006/main" count="182" uniqueCount="106">
  <si>
    <t>Anggaran Piutang</t>
  </si>
  <si>
    <t>Anggaran piutang adalah skedul penerimaan kas dari penjualan kredit yang telah jatuh tempo dalam</t>
  </si>
  <si>
    <t>periode tertentu.</t>
  </si>
  <si>
    <t>Piutang adalah salah satu bentuk dari investasi di mana piutang usaha dianggap sebagai aktiva lancar</t>
  </si>
  <si>
    <t>yang memiliki waktu perputaran yang cepat sekitar kurang dari satu bulan.</t>
  </si>
  <si>
    <t>Pitang usaha terjadi akibat dari penjualan yang dilakukan secara kredit. Akibat pemberian kredit</t>
  </si>
  <si>
    <t>atas penjualan yang dilakukan akan menimbulkan biaya-biaya seperti beban biaya modal, biaya</t>
  </si>
  <si>
    <t>administrasi piutang dan biaya piutang tak tertagih (bad debts)</t>
  </si>
  <si>
    <t>Manfaat yang diperoleh dengan menyusun anggaran piutang adalah:</t>
  </si>
  <si>
    <t>Posisi piutang dapat diperkirakan pada berbagai periode</t>
  </si>
  <si>
    <t>Dapat diketahui besarnya jumlah piutang yang sudah jatuh tempo untuk ditagih</t>
  </si>
  <si>
    <t>Arus kas masuk yang berasal dari penjualan kredit dan penjualan tunai dapat diperkirakan</t>
  </si>
  <si>
    <t>Anggaran piutang adalah dasar untuk membuat anggaran kas jangka pendek</t>
  </si>
  <si>
    <t>SOAL PT Banteng Liar</t>
  </si>
  <si>
    <t>PT Banteng Liar merencanakan penjualan sebagai berikut:</t>
  </si>
  <si>
    <t>Periode</t>
  </si>
  <si>
    <t>Unit</t>
  </si>
  <si>
    <t>Tahun</t>
  </si>
  <si>
    <t>November</t>
  </si>
  <si>
    <t>Desember</t>
  </si>
  <si>
    <t>Januari</t>
  </si>
  <si>
    <t>Februari</t>
  </si>
  <si>
    <t>Maret</t>
  </si>
  <si>
    <t>April</t>
  </si>
  <si>
    <t>Mei</t>
  </si>
  <si>
    <t>Juni</t>
  </si>
  <si>
    <t>Unit (Q)</t>
  </si>
  <si>
    <t>Harga jual untuk setiap unit adalah Rp 3.000.-</t>
  </si>
  <si>
    <t>Syarat penjualan tunai dan kredit adalah 30 : 70 di mana penjualan tunai memperoleh diskon</t>
  </si>
  <si>
    <t>sebesar 5%. Syarat penagihan piutang adalah sebagai berikut (setelah dikurangi bad debts 2%)</t>
  </si>
  <si>
    <t>50% dibayar pada bulan penjualan</t>
  </si>
  <si>
    <t>30% dibayar 1 bulan berikutnya</t>
  </si>
  <si>
    <t>20% dibayar 2 bulan berikutnya</t>
  </si>
  <si>
    <t>Susunlah:</t>
  </si>
  <si>
    <t>Jawaban PT Banteng Liar</t>
  </si>
  <si>
    <t>PT Banteng Liar</t>
  </si>
  <si>
    <t>Anggaran Penjualan Menurut Cara Pembayaran</t>
  </si>
  <si>
    <t>Rp/unit</t>
  </si>
  <si>
    <t>Penjualan</t>
  </si>
  <si>
    <t>Penjualan Tunai</t>
  </si>
  <si>
    <t>Penjualan Kredit</t>
  </si>
  <si>
    <t>Total</t>
  </si>
  <si>
    <t>Skedul Penerimaan Kas dari Penjualan Tunai</t>
  </si>
  <si>
    <t xml:space="preserve">Diskon </t>
  </si>
  <si>
    <t>Netto</t>
  </si>
  <si>
    <t>Skedul Penerimaan Kas dari Penjualan Kredit</t>
  </si>
  <si>
    <t>Bad Debts</t>
  </si>
  <si>
    <t>Skedul Pengumpulan Piutang</t>
  </si>
  <si>
    <t>Skedul Penerimaan Kas Keseluruhan</t>
  </si>
  <si>
    <t>Keterangan</t>
  </si>
  <si>
    <t>SOAL LATIHAN</t>
  </si>
  <si>
    <t>Penjualan (unit)</t>
  </si>
  <si>
    <t>Juli</t>
  </si>
  <si>
    <t>Agustus</t>
  </si>
  <si>
    <t>September</t>
  </si>
  <si>
    <t>Oktober</t>
  </si>
  <si>
    <t>Harga setiap unit produk Rp 20.000 untuk bulan Juni dan setiap semester mengalami peningkatan 10%.</t>
  </si>
  <si>
    <t>Kebijakan Penjualan perusahaan:</t>
  </si>
  <si>
    <t>Transaksi tunai mendapat potongan 5%. Diperkirakan 20% konsumen mengambil kebijakan ini.</t>
  </si>
  <si>
    <t>Pola pembayaran transaksi kredit: 50% akan dibayar pada bulan pertama dan sisanya pada bulan kedua.</t>
  </si>
  <si>
    <t>Bad debt diperkirakan 3%</t>
  </si>
  <si>
    <t>Pembayaran lebih dari 2 bulan dikenakan bunga 2% per bulan</t>
  </si>
  <si>
    <t>Soal Quiz</t>
  </si>
  <si>
    <t>Kuartal I</t>
  </si>
  <si>
    <t>Kuartal II</t>
  </si>
  <si>
    <t>Kuartal III</t>
  </si>
  <si>
    <t>Kuartal IV</t>
  </si>
  <si>
    <t>Rp</t>
  </si>
  <si>
    <t>Beberapa informasi pada tahun 2010 sebagai berikut:</t>
  </si>
  <si>
    <t>Saldo kas akhir tahun</t>
  </si>
  <si>
    <t xml:space="preserve">Piutang Usaha </t>
  </si>
  <si>
    <t>Bad debt th 2010</t>
  </si>
  <si>
    <t>Kebijakan pembayaran atas penjualan: 50% pada kuartal I dan 50% pada kuartal berikutnya.</t>
  </si>
  <si>
    <t>Penjualan tunai 40%, sisanya penjualan kredit</t>
  </si>
  <si>
    <t>Pembayaran tunai mendapat diskon 5%</t>
  </si>
  <si>
    <t>30% satu bulan setelah penjualan terjadi</t>
  </si>
  <si>
    <t>20% dua bulan setelah penjualan terjadi</t>
  </si>
  <si>
    <t xml:space="preserve">50% saat penjualan terjadi </t>
  </si>
  <si>
    <t>Instruksi:</t>
  </si>
  <si>
    <t>a</t>
  </si>
  <si>
    <t>b</t>
  </si>
  <si>
    <t>Anggaran penjualan menurut cara pembayaran (November 2015 - Juni 2016)</t>
  </si>
  <si>
    <t>Skedul penerimaan kas dari penjualan tunai (November 2015 - Juni 2016)</t>
  </si>
  <si>
    <t>Skedul penerimaan kas dari penjualan kredit (November 2015 - Juni 2016)</t>
  </si>
  <si>
    <t>Skedul pengumpulan piutang (Januari 2016 - Juni 2016)</t>
  </si>
  <si>
    <t>Skedul penerimaan kas keseluruhan (Januari 2016 - Juni 2016)</t>
  </si>
  <si>
    <t>November 2015 - Juni 2016</t>
  </si>
  <si>
    <t>Nov 2015</t>
  </si>
  <si>
    <t>Des 2015</t>
  </si>
  <si>
    <t>Jan 2016</t>
  </si>
  <si>
    <t>Feb 2016</t>
  </si>
  <si>
    <t>Mar 2016</t>
  </si>
  <si>
    <t>Apr 2016</t>
  </si>
  <si>
    <t>Mei 2016</t>
  </si>
  <si>
    <t>Jun 2016</t>
  </si>
  <si>
    <t>Januari 2016 - Juni 2016</t>
  </si>
  <si>
    <t>Skedul Penerimaan Kas Keseluruhan (Januari 2016 - Juni 2016)</t>
  </si>
  <si>
    <t>PT Harimau Liar adalah perusahaan manufaktur dengan data penjualan tahun 2016 sbb.:</t>
  </si>
  <si>
    <t>Skedul penerimaan kas dari penjualan tunai (Juli 2016 - Desember 2016)</t>
  </si>
  <si>
    <t>Skedul penerimaan kas dari penagihan piutang (Juli 2016 - Desember 2016)</t>
  </si>
  <si>
    <t>Skedul penerimaan kas keseluruhan (Juli 2016 - Desember 2016)</t>
  </si>
  <si>
    <t>PT Elang Liar mempunyai rencana penjualan tahun 2017 dengan data sebagai berikut:</t>
  </si>
  <si>
    <t>Rencana Penjualan tahun 2017:</t>
  </si>
  <si>
    <t>Kebijakan pembayaran tahun 2017 setelah dikurangi bad debt sebesar 2% sebagai berikut:</t>
  </si>
  <si>
    <t>Buatlah skedul penerimaan  dari penagihan piutang tahun 2017!</t>
  </si>
  <si>
    <t>Buatlah skedul penerimaan  total kas dari penjualan tahun 2017!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</si>
</sst>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Fill="1" applyAlignment="1" quotePrefix="1">
      <alignment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 quotePrefix="1">
      <alignment/>
    </xf>
    <xf numFmtId="0" fontId="36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34" fillId="0" borderId="0" xfId="42" applyNumberFormat="1" applyFont="1" applyAlignment="1">
      <alignment/>
    </xf>
    <xf numFmtId="171" fontId="34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171" fontId="34" fillId="0" borderId="0" xfId="42" applyNumberFormat="1" applyFont="1" applyFill="1" applyAlignment="1">
      <alignment horizontal="center"/>
    </xf>
    <xf numFmtId="9" fontId="0" fillId="0" borderId="0" xfId="57" applyFont="1" applyFill="1" applyAlignment="1">
      <alignment/>
    </xf>
    <xf numFmtId="171" fontId="0" fillId="0" borderId="10" xfId="42" applyNumberFormat="1" applyFont="1" applyBorder="1" applyAlignment="1">
      <alignment/>
    </xf>
    <xf numFmtId="171" fontId="34" fillId="0" borderId="11" xfId="42" applyNumberFormat="1" applyFont="1" applyFill="1" applyBorder="1" applyAlignment="1">
      <alignment/>
    </xf>
    <xf numFmtId="171" fontId="34" fillId="0" borderId="0" xfId="42" applyNumberFormat="1" applyFont="1" applyFill="1" applyBorder="1" applyAlignment="1">
      <alignment horizontal="center"/>
    </xf>
    <xf numFmtId="171" fontId="34" fillId="0" borderId="10" xfId="42" applyNumberFormat="1" applyFont="1" applyFill="1" applyBorder="1" applyAlignment="1">
      <alignment horizontal="center"/>
    </xf>
    <xf numFmtId="171" fontId="0" fillId="0" borderId="11" xfId="42" applyNumberFormat="1" applyFont="1" applyFill="1" applyBorder="1" applyAlignment="1">
      <alignment/>
    </xf>
    <xf numFmtId="9" fontId="34" fillId="0" borderId="10" xfId="57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34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34" fillId="0" borderId="12" xfId="42" applyNumberFormat="1" applyFont="1" applyFill="1" applyBorder="1" applyAlignment="1">
      <alignment horizontal="center" vertical="center"/>
    </xf>
    <xf numFmtId="171" fontId="0" fillId="0" borderId="0" xfId="42" applyNumberFormat="1" applyFont="1" applyAlignment="1">
      <alignment/>
    </xf>
    <xf numFmtId="171" fontId="34" fillId="0" borderId="13" xfId="42" applyNumberFormat="1" applyFont="1" applyBorder="1" applyAlignment="1">
      <alignment horizontal="center" vertical="center"/>
    </xf>
    <xf numFmtId="171" fontId="0" fillId="0" borderId="13" xfId="42" applyNumberFormat="1" applyFont="1" applyBorder="1" applyAlignment="1">
      <alignment/>
    </xf>
    <xf numFmtId="171" fontId="0" fillId="0" borderId="0" xfId="42" applyNumberFormat="1" applyFont="1" applyAlignment="1">
      <alignment/>
    </xf>
    <xf numFmtId="171" fontId="36" fillId="0" borderId="0" xfId="42" applyNumberFormat="1" applyFont="1" applyAlignment="1">
      <alignment/>
    </xf>
    <xf numFmtId="171" fontId="37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0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23" sqref="E23"/>
    </sheetView>
  </sheetViews>
  <sheetFormatPr defaultColWidth="9.140625" defaultRowHeight="15"/>
  <sheetData>
    <row r="1" ht="15.75">
      <c r="A1" s="9" t="s">
        <v>0</v>
      </c>
    </row>
    <row r="3" ht="15">
      <c r="A3" t="s">
        <v>1</v>
      </c>
    </row>
    <row r="4" ht="15">
      <c r="A4" t="s">
        <v>2</v>
      </c>
    </row>
    <row r="6" ht="15">
      <c r="A6" t="s">
        <v>3</v>
      </c>
    </row>
    <row r="7" ht="15">
      <c r="A7" t="s">
        <v>4</v>
      </c>
    </row>
    <row r="9" ht="15">
      <c r="A9" t="s">
        <v>5</v>
      </c>
    </row>
    <row r="10" ht="15">
      <c r="A10" t="s">
        <v>6</v>
      </c>
    </row>
    <row r="11" ht="15">
      <c r="A11" t="s">
        <v>7</v>
      </c>
    </row>
    <row r="13" ht="15">
      <c r="A13" t="s">
        <v>8</v>
      </c>
    </row>
    <row r="14" spans="1:2" ht="15">
      <c r="A14">
        <v>1</v>
      </c>
      <c r="B14" t="s">
        <v>9</v>
      </c>
    </row>
    <row r="15" spans="1:2" ht="15">
      <c r="A15">
        <v>2</v>
      </c>
      <c r="B15" t="s">
        <v>10</v>
      </c>
    </row>
    <row r="16" spans="1:2" ht="15">
      <c r="A16">
        <v>3</v>
      </c>
      <c r="B16" t="s">
        <v>11</v>
      </c>
    </row>
    <row r="17" spans="1:2" ht="15">
      <c r="A17">
        <v>4</v>
      </c>
      <c r="B17" t="s">
        <v>12</v>
      </c>
    </row>
  </sheetData>
  <sheetProtection/>
  <printOptions/>
  <pageMargins left="0.31" right="0.27" top="0.4" bottom="0.43" header="0.3" footer="0.3"/>
  <pageSetup horizontalDpi="600" verticalDpi="600" orientation="portrait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B32" sqref="B32"/>
    </sheetView>
  </sheetViews>
  <sheetFormatPr defaultColWidth="9.140625" defaultRowHeight="15"/>
  <cols>
    <col min="1" max="1" width="9.140625" style="1" customWidth="1"/>
    <col min="2" max="4" width="17.7109375" style="1" customWidth="1"/>
    <col min="5" max="16384" width="9.140625" style="1" customWidth="1"/>
  </cols>
  <sheetData>
    <row r="1" ht="15">
      <c r="A1" s="11" t="s">
        <v>13</v>
      </c>
    </row>
    <row r="3" ht="15">
      <c r="A3" s="10" t="s">
        <v>14</v>
      </c>
    </row>
    <row r="5" spans="2:4" ht="15">
      <c r="B5" s="12" t="s">
        <v>17</v>
      </c>
      <c r="C5" s="12" t="s">
        <v>15</v>
      </c>
      <c r="D5" s="12" t="s">
        <v>26</v>
      </c>
    </row>
    <row r="7" spans="2:4" ht="15">
      <c r="B7" s="13">
        <v>2015</v>
      </c>
      <c r="C7" s="10" t="s">
        <v>18</v>
      </c>
      <c r="D7" s="1">
        <v>1500</v>
      </c>
    </row>
    <row r="8" spans="2:4" ht="15">
      <c r="B8" s="13"/>
      <c r="C8" s="10" t="s">
        <v>19</v>
      </c>
      <c r="D8" s="1">
        <v>1650</v>
      </c>
    </row>
    <row r="9" spans="2:4" ht="15">
      <c r="B9" s="13">
        <v>2016</v>
      </c>
      <c r="C9" s="10" t="s">
        <v>20</v>
      </c>
      <c r="D9" s="1">
        <v>1500</v>
      </c>
    </row>
    <row r="10" spans="2:4" ht="15">
      <c r="B10" s="13"/>
      <c r="C10" s="10" t="s">
        <v>21</v>
      </c>
      <c r="D10" s="1">
        <v>1875</v>
      </c>
    </row>
    <row r="11" spans="2:4" ht="15">
      <c r="B11" s="13"/>
      <c r="C11" s="10" t="s">
        <v>22</v>
      </c>
      <c r="D11" s="1">
        <v>2250</v>
      </c>
    </row>
    <row r="12" spans="2:4" ht="15">
      <c r="B12" s="13"/>
      <c r="C12" s="10" t="s">
        <v>23</v>
      </c>
      <c r="D12" s="1">
        <v>2400</v>
      </c>
    </row>
    <row r="13" spans="2:4" ht="15">
      <c r="B13" s="13"/>
      <c r="C13" s="10" t="s">
        <v>24</v>
      </c>
      <c r="D13" s="1">
        <v>2100</v>
      </c>
    </row>
    <row r="14" spans="2:4" ht="15">
      <c r="B14" s="13"/>
      <c r="C14" s="10" t="s">
        <v>25</v>
      </c>
      <c r="D14" s="1">
        <v>2250</v>
      </c>
    </row>
    <row r="16" ht="15">
      <c r="A16" s="10" t="s">
        <v>27</v>
      </c>
    </row>
    <row r="17" ht="15">
      <c r="A17" s="10" t="s">
        <v>28</v>
      </c>
    </row>
    <row r="18" ht="15">
      <c r="A18" s="10" t="s">
        <v>29</v>
      </c>
    </row>
    <row r="19" ht="15">
      <c r="A19" s="10" t="s">
        <v>30</v>
      </c>
    </row>
    <row r="20" ht="15">
      <c r="A20" s="10" t="s">
        <v>31</v>
      </c>
    </row>
    <row r="21" ht="15">
      <c r="A21" s="10" t="s">
        <v>32</v>
      </c>
    </row>
    <row r="23" ht="15">
      <c r="A23" s="10" t="s">
        <v>33</v>
      </c>
    </row>
    <row r="24" spans="1:2" ht="15">
      <c r="A24" s="10">
        <v>1</v>
      </c>
      <c r="B24" s="33" t="s">
        <v>81</v>
      </c>
    </row>
    <row r="25" spans="1:2" ht="15">
      <c r="A25" s="1">
        <v>2</v>
      </c>
      <c r="B25" s="33" t="s">
        <v>82</v>
      </c>
    </row>
    <row r="26" spans="1:2" ht="15">
      <c r="A26" s="1">
        <v>3</v>
      </c>
      <c r="B26" s="33" t="s">
        <v>83</v>
      </c>
    </row>
    <row r="27" spans="1:2" ht="15">
      <c r="A27" s="1">
        <v>4</v>
      </c>
      <c r="B27" s="33" t="s">
        <v>84</v>
      </c>
    </row>
    <row r="28" spans="1:2" ht="15">
      <c r="A28" s="1">
        <v>5</v>
      </c>
      <c r="B28" s="33" t="s">
        <v>85</v>
      </c>
    </row>
  </sheetData>
  <sheetProtection/>
  <printOptions/>
  <pageMargins left="0.32" right="0.42" top="0.75" bottom="0.75" header="0.3" footer="0.3"/>
  <pageSetup horizontalDpi="300" verticalDpi="300"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70">
      <selection activeCell="J13" sqref="J13"/>
    </sheetView>
  </sheetViews>
  <sheetFormatPr defaultColWidth="9.140625" defaultRowHeight="15"/>
  <cols>
    <col min="1" max="1" width="9.140625" style="2" customWidth="1"/>
    <col min="2" max="7" width="18.421875" style="2" customWidth="1"/>
    <col min="8" max="9" width="18.00390625" style="2" customWidth="1"/>
    <col min="10" max="16384" width="9.140625" style="2" customWidth="1"/>
  </cols>
  <sheetData>
    <row r="1" ht="15">
      <c r="A1" s="5" t="s">
        <v>34</v>
      </c>
    </row>
    <row r="2" spans="1:2" ht="15">
      <c r="A2" s="2">
        <v>1</v>
      </c>
      <c r="B2" s="33" t="s">
        <v>81</v>
      </c>
    </row>
    <row r="4" ht="15">
      <c r="D4" s="5" t="s">
        <v>35</v>
      </c>
    </row>
    <row r="5" ht="15">
      <c r="D5" s="5" t="s">
        <v>36</v>
      </c>
    </row>
    <row r="6" ht="15">
      <c r="D6" s="34" t="s">
        <v>86</v>
      </c>
    </row>
    <row r="7" spans="6:7" ht="15">
      <c r="F7" s="15">
        <v>0.3</v>
      </c>
      <c r="G7" s="15">
        <v>0.7</v>
      </c>
    </row>
    <row r="8" spans="2:7" ht="15">
      <c r="B8" s="14" t="s">
        <v>15</v>
      </c>
      <c r="C8" s="14" t="s">
        <v>16</v>
      </c>
      <c r="D8" s="14" t="s">
        <v>37</v>
      </c>
      <c r="E8" s="14" t="s">
        <v>38</v>
      </c>
      <c r="F8" s="14" t="s">
        <v>39</v>
      </c>
      <c r="G8" s="14" t="s">
        <v>40</v>
      </c>
    </row>
    <row r="9" spans="2:7" ht="15">
      <c r="B9" s="7"/>
      <c r="C9" s="7"/>
      <c r="D9" s="7"/>
      <c r="E9" s="7"/>
      <c r="F9" s="7"/>
      <c r="G9" s="7"/>
    </row>
    <row r="10" spans="2:7" ht="15">
      <c r="B10" s="6" t="s">
        <v>87</v>
      </c>
      <c r="C10" s="3">
        <v>1500</v>
      </c>
      <c r="D10" s="2">
        <v>3000</v>
      </c>
      <c r="E10" s="2">
        <f>C10*D10</f>
        <v>4500000</v>
      </c>
      <c r="F10" s="2">
        <f>E10*$F$7</f>
        <v>1350000</v>
      </c>
      <c r="G10" s="2">
        <f>E10*$G$7</f>
        <v>3150000</v>
      </c>
    </row>
    <row r="11" spans="2:7" ht="15">
      <c r="B11" s="6" t="s">
        <v>88</v>
      </c>
      <c r="C11" s="3">
        <v>1650</v>
      </c>
      <c r="D11" s="4">
        <v>3000</v>
      </c>
      <c r="E11" s="4">
        <f aca="true" t="shared" si="0" ref="E11:E17">C11*D11</f>
        <v>4950000</v>
      </c>
      <c r="F11" s="4">
        <f aca="true" t="shared" si="1" ref="F11:F17">E11*$F$7</f>
        <v>1485000</v>
      </c>
      <c r="G11" s="4">
        <f aca="true" t="shared" si="2" ref="G11:G17">E11*$G$7</f>
        <v>3465000</v>
      </c>
    </row>
    <row r="12" spans="2:7" ht="15">
      <c r="B12" s="6" t="s">
        <v>89</v>
      </c>
      <c r="C12" s="3">
        <v>1500</v>
      </c>
      <c r="D12" s="4">
        <v>3000</v>
      </c>
      <c r="E12" s="4">
        <f t="shared" si="0"/>
        <v>4500000</v>
      </c>
      <c r="F12" s="4">
        <f t="shared" si="1"/>
        <v>1350000</v>
      </c>
      <c r="G12" s="4">
        <f t="shared" si="2"/>
        <v>3150000</v>
      </c>
    </row>
    <row r="13" spans="2:7" ht="15">
      <c r="B13" s="6" t="s">
        <v>90</v>
      </c>
      <c r="C13" s="3">
        <v>1875</v>
      </c>
      <c r="D13" s="4">
        <v>3000</v>
      </c>
      <c r="E13" s="4">
        <f t="shared" si="0"/>
        <v>5625000</v>
      </c>
      <c r="F13" s="4">
        <f t="shared" si="1"/>
        <v>1687500</v>
      </c>
      <c r="G13" s="4">
        <f t="shared" si="2"/>
        <v>3937499.9999999995</v>
      </c>
    </row>
    <row r="14" spans="2:7" ht="15">
      <c r="B14" s="6" t="s">
        <v>91</v>
      </c>
      <c r="C14" s="3">
        <v>2250</v>
      </c>
      <c r="D14" s="4">
        <v>3000</v>
      </c>
      <c r="E14" s="4">
        <f t="shared" si="0"/>
        <v>6750000</v>
      </c>
      <c r="F14" s="4">
        <f t="shared" si="1"/>
        <v>2025000</v>
      </c>
      <c r="G14" s="4">
        <f t="shared" si="2"/>
        <v>4725000</v>
      </c>
    </row>
    <row r="15" spans="2:7" ht="15">
      <c r="B15" s="6" t="s">
        <v>92</v>
      </c>
      <c r="C15" s="3">
        <v>2400</v>
      </c>
      <c r="D15" s="4">
        <v>3000</v>
      </c>
      <c r="E15" s="4">
        <f t="shared" si="0"/>
        <v>7200000</v>
      </c>
      <c r="F15" s="4">
        <f t="shared" si="1"/>
        <v>2160000</v>
      </c>
      <c r="G15" s="4">
        <f t="shared" si="2"/>
        <v>5040000</v>
      </c>
    </row>
    <row r="16" spans="2:7" ht="15">
      <c r="B16" s="6" t="s">
        <v>93</v>
      </c>
      <c r="C16" s="3">
        <v>2100</v>
      </c>
      <c r="D16" s="4">
        <v>3000</v>
      </c>
      <c r="E16" s="4">
        <f t="shared" si="0"/>
        <v>6300000</v>
      </c>
      <c r="F16" s="4">
        <f t="shared" si="1"/>
        <v>1890000</v>
      </c>
      <c r="G16" s="4">
        <f t="shared" si="2"/>
        <v>4410000</v>
      </c>
    </row>
    <row r="17" spans="2:7" ht="15">
      <c r="B17" s="8" t="s">
        <v>94</v>
      </c>
      <c r="C17" s="16">
        <v>2250</v>
      </c>
      <c r="D17" s="7">
        <v>3000</v>
      </c>
      <c r="E17" s="7">
        <f t="shared" si="0"/>
        <v>6750000</v>
      </c>
      <c r="F17" s="7">
        <f t="shared" si="1"/>
        <v>2025000</v>
      </c>
      <c r="G17" s="7">
        <f t="shared" si="2"/>
        <v>4725000</v>
      </c>
    </row>
    <row r="18" spans="2:7" ht="15.75" thickBot="1">
      <c r="B18" s="17" t="s">
        <v>41</v>
      </c>
      <c r="C18" s="17">
        <f>SUM(C10:C17)</f>
        <v>15525</v>
      </c>
      <c r="D18" s="17"/>
      <c r="E18" s="17">
        <f>SUM(E10:E17)</f>
        <v>46575000</v>
      </c>
      <c r="F18" s="17">
        <f>SUM(F10:F17)</f>
        <v>13972500</v>
      </c>
      <c r="G18" s="17">
        <f>SUM(G10:G17)</f>
        <v>32602500</v>
      </c>
    </row>
    <row r="19" ht="15.75" thickTop="1"/>
    <row r="21" spans="1:2" ht="15">
      <c r="A21" s="2">
        <v>2</v>
      </c>
      <c r="B21" s="10" t="s">
        <v>82</v>
      </c>
    </row>
    <row r="23" ht="15">
      <c r="D23" s="5" t="s">
        <v>35</v>
      </c>
    </row>
    <row r="24" ht="15">
      <c r="D24" s="5" t="s">
        <v>42</v>
      </c>
    </row>
    <row r="25" ht="15">
      <c r="D25" s="5" t="s">
        <v>86</v>
      </c>
    </row>
    <row r="27" spans="2:7" ht="15">
      <c r="B27" s="14" t="s">
        <v>15</v>
      </c>
      <c r="C27" s="18" t="s">
        <v>39</v>
      </c>
      <c r="D27" s="18" t="s">
        <v>43</v>
      </c>
      <c r="E27" s="18" t="s">
        <v>39</v>
      </c>
      <c r="F27" s="18"/>
      <c r="G27" s="18"/>
    </row>
    <row r="28" spans="2:7" ht="15">
      <c r="B28" s="7"/>
      <c r="C28" s="19"/>
      <c r="D28" s="21">
        <v>0.05</v>
      </c>
      <c r="E28" s="19" t="s">
        <v>44</v>
      </c>
      <c r="F28" s="18"/>
      <c r="G28" s="18"/>
    </row>
    <row r="29" spans="2:7" ht="15">
      <c r="B29" s="6" t="s">
        <v>87</v>
      </c>
      <c r="C29" s="2">
        <v>1350000</v>
      </c>
      <c r="D29" s="2">
        <f>C29*$D$28</f>
        <v>67500</v>
      </c>
      <c r="E29" s="2">
        <f>C29-D29</f>
        <v>1282500</v>
      </c>
      <c r="F29" s="22"/>
      <c r="G29" s="22"/>
    </row>
    <row r="30" spans="2:7" ht="15">
      <c r="B30" s="6" t="s">
        <v>88</v>
      </c>
      <c r="C30" s="2">
        <v>1485000</v>
      </c>
      <c r="D30" s="4">
        <f aca="true" t="shared" si="3" ref="D30:D36">C30*$D$28</f>
        <v>74250</v>
      </c>
      <c r="E30" s="4">
        <f aca="true" t="shared" si="4" ref="E30:E36">C30-D30</f>
        <v>1410750</v>
      </c>
      <c r="F30" s="22"/>
      <c r="G30" s="22"/>
    </row>
    <row r="31" spans="2:7" ht="15">
      <c r="B31" s="6" t="s">
        <v>89</v>
      </c>
      <c r="C31" s="2">
        <v>1350000</v>
      </c>
      <c r="D31" s="4">
        <f t="shared" si="3"/>
        <v>67500</v>
      </c>
      <c r="E31" s="4">
        <f t="shared" si="4"/>
        <v>1282500</v>
      </c>
      <c r="F31" s="22"/>
      <c r="G31" s="22"/>
    </row>
    <row r="32" spans="2:7" ht="15">
      <c r="B32" s="6" t="s">
        <v>90</v>
      </c>
      <c r="C32" s="2">
        <v>1687500</v>
      </c>
      <c r="D32" s="4">
        <f t="shared" si="3"/>
        <v>84375</v>
      </c>
      <c r="E32" s="4">
        <f t="shared" si="4"/>
        <v>1603125</v>
      </c>
      <c r="F32" s="22"/>
      <c r="G32" s="22"/>
    </row>
    <row r="33" spans="2:7" ht="15">
      <c r="B33" s="6" t="s">
        <v>91</v>
      </c>
      <c r="C33" s="2">
        <v>2025000</v>
      </c>
      <c r="D33" s="4">
        <f t="shared" si="3"/>
        <v>101250</v>
      </c>
      <c r="E33" s="4">
        <f t="shared" si="4"/>
        <v>1923750</v>
      </c>
      <c r="F33" s="22"/>
      <c r="G33" s="22"/>
    </row>
    <row r="34" spans="2:7" ht="15">
      <c r="B34" s="6" t="s">
        <v>92</v>
      </c>
      <c r="C34" s="2">
        <v>2160000</v>
      </c>
      <c r="D34" s="4">
        <f t="shared" si="3"/>
        <v>108000</v>
      </c>
      <c r="E34" s="4">
        <f t="shared" si="4"/>
        <v>2052000</v>
      </c>
      <c r="F34" s="22"/>
      <c r="G34" s="22"/>
    </row>
    <row r="35" spans="2:7" ht="15">
      <c r="B35" s="6" t="s">
        <v>93</v>
      </c>
      <c r="C35" s="2">
        <v>1890000</v>
      </c>
      <c r="D35" s="4">
        <f t="shared" si="3"/>
        <v>94500</v>
      </c>
      <c r="E35" s="4">
        <f t="shared" si="4"/>
        <v>1795500</v>
      </c>
      <c r="F35" s="22"/>
      <c r="G35" s="22"/>
    </row>
    <row r="36" spans="2:7" ht="15">
      <c r="B36" s="8" t="s">
        <v>94</v>
      </c>
      <c r="C36" s="7">
        <v>2025000</v>
      </c>
      <c r="D36" s="4">
        <f t="shared" si="3"/>
        <v>101250</v>
      </c>
      <c r="E36" s="4">
        <f t="shared" si="4"/>
        <v>1923750</v>
      </c>
      <c r="F36" s="22"/>
      <c r="G36" s="22"/>
    </row>
    <row r="37" spans="2:7" ht="15.75" thickBot="1">
      <c r="B37" s="17" t="s">
        <v>41</v>
      </c>
      <c r="C37" s="20">
        <f>SUM(C29:C36)</f>
        <v>13972500</v>
      </c>
      <c r="D37" s="20">
        <f>SUM(D28:D36)</f>
        <v>698625.05</v>
      </c>
      <c r="E37" s="20">
        <f>SUM(E29:E36)</f>
        <v>13273875</v>
      </c>
      <c r="F37" s="22"/>
      <c r="G37" s="22"/>
    </row>
    <row r="38" spans="6:7" ht="15.75" thickTop="1">
      <c r="F38" s="22"/>
      <c r="G38" s="22"/>
    </row>
    <row r="39" spans="6:7" ht="15">
      <c r="F39" s="22"/>
      <c r="G39" s="22"/>
    </row>
    <row r="40" spans="1:2" ht="15">
      <c r="A40" s="3">
        <v>3</v>
      </c>
      <c r="B40" s="10" t="s">
        <v>83</v>
      </c>
    </row>
    <row r="42" ht="15">
      <c r="D42" s="5" t="s">
        <v>35</v>
      </c>
    </row>
    <row r="43" ht="15">
      <c r="D43" s="5" t="s">
        <v>45</v>
      </c>
    </row>
    <row r="44" ht="15">
      <c r="D44" s="5" t="s">
        <v>86</v>
      </c>
    </row>
    <row r="46" spans="2:5" ht="15">
      <c r="B46" s="14" t="s">
        <v>15</v>
      </c>
      <c r="C46" s="18" t="s">
        <v>40</v>
      </c>
      <c r="D46" s="18" t="s">
        <v>46</v>
      </c>
      <c r="E46" s="18" t="s">
        <v>40</v>
      </c>
    </row>
    <row r="47" spans="2:5" ht="15">
      <c r="B47" s="7"/>
      <c r="C47" s="19"/>
      <c r="D47" s="21">
        <v>0.02</v>
      </c>
      <c r="E47" s="19" t="s">
        <v>44</v>
      </c>
    </row>
    <row r="48" spans="2:5" ht="15">
      <c r="B48" s="6" t="s">
        <v>87</v>
      </c>
      <c r="C48" s="4">
        <f>G10</f>
        <v>3150000</v>
      </c>
      <c r="D48" s="4">
        <f>C48*$D$47</f>
        <v>63000</v>
      </c>
      <c r="E48" s="4">
        <f>C48-D48</f>
        <v>3087000</v>
      </c>
    </row>
    <row r="49" spans="2:5" ht="15">
      <c r="B49" s="6" t="s">
        <v>88</v>
      </c>
      <c r="C49" s="4">
        <f aca="true" t="shared" si="5" ref="C49:C55">G11</f>
        <v>3465000</v>
      </c>
      <c r="D49" s="4">
        <f aca="true" t="shared" si="6" ref="D49:D55">C49*$D$47</f>
        <v>69300</v>
      </c>
      <c r="E49" s="4">
        <f aca="true" t="shared" si="7" ref="E49:E55">C49-D49</f>
        <v>3395700</v>
      </c>
    </row>
    <row r="50" spans="2:5" ht="15">
      <c r="B50" s="6" t="s">
        <v>89</v>
      </c>
      <c r="C50" s="4">
        <f t="shared" si="5"/>
        <v>3150000</v>
      </c>
      <c r="D50" s="4">
        <f t="shared" si="6"/>
        <v>63000</v>
      </c>
      <c r="E50" s="4">
        <f t="shared" si="7"/>
        <v>3087000</v>
      </c>
    </row>
    <row r="51" spans="2:5" ht="15">
      <c r="B51" s="6" t="s">
        <v>90</v>
      </c>
      <c r="C51" s="4">
        <f t="shared" si="5"/>
        <v>3937499.9999999995</v>
      </c>
      <c r="D51" s="4">
        <f t="shared" si="6"/>
        <v>78749.99999999999</v>
      </c>
      <c r="E51" s="4">
        <f t="shared" si="7"/>
        <v>3858749.9999999995</v>
      </c>
    </row>
    <row r="52" spans="2:5" ht="15">
      <c r="B52" s="6" t="s">
        <v>91</v>
      </c>
      <c r="C52" s="4">
        <f t="shared" si="5"/>
        <v>4725000</v>
      </c>
      <c r="D52" s="4">
        <f t="shared" si="6"/>
        <v>94500</v>
      </c>
      <c r="E52" s="4">
        <f t="shared" si="7"/>
        <v>4630500</v>
      </c>
    </row>
    <row r="53" spans="2:5" ht="15">
      <c r="B53" s="6" t="s">
        <v>92</v>
      </c>
      <c r="C53" s="4">
        <f t="shared" si="5"/>
        <v>5040000</v>
      </c>
      <c r="D53" s="4">
        <f t="shared" si="6"/>
        <v>100800</v>
      </c>
      <c r="E53" s="4">
        <f t="shared" si="7"/>
        <v>4939200</v>
      </c>
    </row>
    <row r="54" spans="2:5" ht="15">
      <c r="B54" s="6" t="s">
        <v>93</v>
      </c>
      <c r="C54" s="4">
        <f t="shared" si="5"/>
        <v>4410000</v>
      </c>
      <c r="D54" s="4">
        <f t="shared" si="6"/>
        <v>88200</v>
      </c>
      <c r="E54" s="4">
        <f t="shared" si="7"/>
        <v>4321800</v>
      </c>
    </row>
    <row r="55" spans="2:5" ht="15">
      <c r="B55" s="8" t="s">
        <v>94</v>
      </c>
      <c r="C55" s="4">
        <f t="shared" si="5"/>
        <v>4725000</v>
      </c>
      <c r="D55" s="4">
        <f t="shared" si="6"/>
        <v>94500</v>
      </c>
      <c r="E55" s="4">
        <f t="shared" si="7"/>
        <v>4630500</v>
      </c>
    </row>
    <row r="56" spans="2:5" ht="15.75" thickBot="1">
      <c r="B56" s="17" t="s">
        <v>41</v>
      </c>
      <c r="C56" s="20">
        <f>SUM(C48:C55)</f>
        <v>32602500</v>
      </c>
      <c r="D56" s="20">
        <f>SUM(D47:D55)</f>
        <v>652050.02</v>
      </c>
      <c r="E56" s="20">
        <f>SUM(E48:E55)</f>
        <v>31950450</v>
      </c>
    </row>
    <row r="57" ht="15.75" thickTop="1"/>
    <row r="59" spans="1:2" ht="15">
      <c r="A59" s="2">
        <v>4</v>
      </c>
      <c r="B59" s="10" t="s">
        <v>84</v>
      </c>
    </row>
    <row r="61" ht="15">
      <c r="D61" s="5" t="s">
        <v>35</v>
      </c>
    </row>
    <row r="62" ht="15">
      <c r="D62" s="5" t="s">
        <v>47</v>
      </c>
    </row>
    <row r="63" ht="15">
      <c r="D63" s="5" t="s">
        <v>95</v>
      </c>
    </row>
    <row r="65" spans="2:9" ht="15">
      <c r="B65" s="14" t="s">
        <v>15</v>
      </c>
      <c r="C65" s="14" t="s">
        <v>40</v>
      </c>
      <c r="D65" s="14" t="s">
        <v>20</v>
      </c>
      <c r="E65" s="14" t="s">
        <v>21</v>
      </c>
      <c r="F65" s="14" t="s">
        <v>22</v>
      </c>
      <c r="G65" s="14" t="s">
        <v>23</v>
      </c>
      <c r="H65" s="14" t="s">
        <v>24</v>
      </c>
      <c r="I65" s="14" t="s">
        <v>25</v>
      </c>
    </row>
    <row r="66" spans="2:9" ht="15">
      <c r="B66" s="7"/>
      <c r="C66" s="19" t="s">
        <v>44</v>
      </c>
      <c r="D66" s="19"/>
      <c r="E66" s="19"/>
      <c r="F66" s="19"/>
      <c r="G66" s="19"/>
      <c r="H66" s="19"/>
      <c r="I66" s="19"/>
    </row>
    <row r="67" spans="1:4" ht="15">
      <c r="A67" s="15">
        <v>0.5</v>
      </c>
      <c r="B67" s="6" t="s">
        <v>87</v>
      </c>
      <c r="C67" s="2">
        <f>E48</f>
        <v>3087000</v>
      </c>
      <c r="D67" s="2">
        <f>C67*A69</f>
        <v>617400</v>
      </c>
    </row>
    <row r="68" spans="1:5" ht="15">
      <c r="A68" s="15">
        <v>0.3</v>
      </c>
      <c r="B68" s="6" t="s">
        <v>88</v>
      </c>
      <c r="C68" s="4">
        <f aca="true" t="shared" si="8" ref="C68:C74">E49</f>
        <v>3395700</v>
      </c>
      <c r="D68" s="2">
        <f>C68*A68</f>
        <v>1018710</v>
      </c>
      <c r="E68" s="2">
        <f>C68*A69</f>
        <v>679140</v>
      </c>
    </row>
    <row r="69" spans="1:6" ht="15">
      <c r="A69" s="15">
        <v>0.2</v>
      </c>
      <c r="B69" s="6" t="s">
        <v>89</v>
      </c>
      <c r="C69" s="4">
        <f t="shared" si="8"/>
        <v>3087000</v>
      </c>
      <c r="D69" s="2">
        <f>C69*A67</f>
        <v>1543500</v>
      </c>
      <c r="E69" s="2">
        <f>C69*A68</f>
        <v>926100</v>
      </c>
      <c r="F69" s="2">
        <f>C69*A69</f>
        <v>617400</v>
      </c>
    </row>
    <row r="70" spans="2:7" ht="15">
      <c r="B70" s="6" t="s">
        <v>90</v>
      </c>
      <c r="C70" s="4">
        <f t="shared" si="8"/>
        <v>3858749.9999999995</v>
      </c>
      <c r="E70" s="2">
        <f>C70*A67</f>
        <v>1929374.9999999998</v>
      </c>
      <c r="F70" s="2">
        <f>C70*A68</f>
        <v>1157624.9999999998</v>
      </c>
      <c r="G70" s="2">
        <f>C70*A69</f>
        <v>771750</v>
      </c>
    </row>
    <row r="71" spans="2:8" ht="15">
      <c r="B71" s="6" t="s">
        <v>91</v>
      </c>
      <c r="C71" s="4">
        <f t="shared" si="8"/>
        <v>4630500</v>
      </c>
      <c r="F71" s="2">
        <f>C71*A67</f>
        <v>2315250</v>
      </c>
      <c r="G71" s="2">
        <f>C71*A68</f>
        <v>1389150</v>
      </c>
      <c r="H71" s="2">
        <f>C71*A69</f>
        <v>926100</v>
      </c>
    </row>
    <row r="72" spans="2:9" ht="15">
      <c r="B72" s="6" t="s">
        <v>92</v>
      </c>
      <c r="C72" s="4">
        <f t="shared" si="8"/>
        <v>4939200</v>
      </c>
      <c r="G72" s="2">
        <f>A67*C72</f>
        <v>2469600</v>
      </c>
      <c r="H72" s="2">
        <f>C72*A68</f>
        <v>1481760</v>
      </c>
      <c r="I72" s="2">
        <f>C72*A69</f>
        <v>987840</v>
      </c>
    </row>
    <row r="73" spans="2:9" ht="15">
      <c r="B73" s="6" t="s">
        <v>93</v>
      </c>
      <c r="C73" s="4">
        <f t="shared" si="8"/>
        <v>4321800</v>
      </c>
      <c r="H73" s="2">
        <f>C73*A67</f>
        <v>2160900</v>
      </c>
      <c r="I73" s="2">
        <f>C73*A68</f>
        <v>1296540</v>
      </c>
    </row>
    <row r="74" spans="2:9" ht="15">
      <c r="B74" s="8" t="s">
        <v>94</v>
      </c>
      <c r="C74" s="7">
        <f t="shared" si="8"/>
        <v>4630500</v>
      </c>
      <c r="D74" s="7"/>
      <c r="E74" s="7"/>
      <c r="F74" s="7"/>
      <c r="G74" s="7"/>
      <c r="H74" s="7"/>
      <c r="I74" s="7">
        <f>C74*A67</f>
        <v>2315250</v>
      </c>
    </row>
    <row r="75" spans="2:9" ht="15.75" thickBot="1">
      <c r="B75" s="17" t="s">
        <v>41</v>
      </c>
      <c r="C75" s="20">
        <f aca="true" t="shared" si="9" ref="C75:I75">SUM(C67:C74)</f>
        <v>31950450</v>
      </c>
      <c r="D75" s="20">
        <f t="shared" si="9"/>
        <v>3179610</v>
      </c>
      <c r="E75" s="20">
        <f t="shared" si="9"/>
        <v>3534615</v>
      </c>
      <c r="F75" s="20">
        <f t="shared" si="9"/>
        <v>4090275</v>
      </c>
      <c r="G75" s="20">
        <f t="shared" si="9"/>
        <v>4630500</v>
      </c>
      <c r="H75" s="20">
        <f t="shared" si="9"/>
        <v>4568760</v>
      </c>
      <c r="I75" s="20">
        <f t="shared" si="9"/>
        <v>4599630</v>
      </c>
    </row>
    <row r="76" ht="15.75" thickTop="1"/>
    <row r="78" spans="1:2" ht="15">
      <c r="A78" s="2">
        <v>5</v>
      </c>
      <c r="B78" s="23" t="s">
        <v>96</v>
      </c>
    </row>
    <row r="80" ht="15">
      <c r="D80" s="5" t="s">
        <v>35</v>
      </c>
    </row>
    <row r="81" ht="15">
      <c r="D81" s="23" t="s">
        <v>48</v>
      </c>
    </row>
    <row r="82" ht="15">
      <c r="D82" s="5" t="s">
        <v>95</v>
      </c>
    </row>
    <row r="84" spans="2:8" ht="27.75" customHeight="1" thickBot="1">
      <c r="B84" s="26" t="s">
        <v>49</v>
      </c>
      <c r="C84" s="26" t="s">
        <v>20</v>
      </c>
      <c r="D84" s="26" t="s">
        <v>21</v>
      </c>
      <c r="E84" s="26" t="s">
        <v>22</v>
      </c>
      <c r="F84" s="26" t="s">
        <v>23</v>
      </c>
      <c r="G84" s="26" t="s">
        <v>24</v>
      </c>
      <c r="H84" s="26" t="s">
        <v>25</v>
      </c>
    </row>
    <row r="85" spans="2:8" ht="15.75" thickTop="1">
      <c r="B85" s="23" t="s">
        <v>39</v>
      </c>
      <c r="C85" s="2">
        <f>E31</f>
        <v>1282500</v>
      </c>
      <c r="D85" s="2">
        <f>E32</f>
        <v>1603125</v>
      </c>
      <c r="E85" s="2">
        <f>E33</f>
        <v>1923750</v>
      </c>
      <c r="F85" s="2">
        <f>E34</f>
        <v>2052000</v>
      </c>
      <c r="G85" s="2">
        <f>E35</f>
        <v>1795500</v>
      </c>
      <c r="H85" s="2">
        <f>E36</f>
        <v>1923750</v>
      </c>
    </row>
    <row r="86" spans="2:8" ht="15">
      <c r="B86" s="25" t="s">
        <v>40</v>
      </c>
      <c r="C86" s="7">
        <f aca="true" t="shared" si="10" ref="C86:H86">D75</f>
        <v>3179610</v>
      </c>
      <c r="D86" s="7">
        <f t="shared" si="10"/>
        <v>3534615</v>
      </c>
      <c r="E86" s="7">
        <f t="shared" si="10"/>
        <v>4090275</v>
      </c>
      <c r="F86" s="7">
        <f t="shared" si="10"/>
        <v>4630500</v>
      </c>
      <c r="G86" s="7">
        <f t="shared" si="10"/>
        <v>4568760</v>
      </c>
      <c r="H86" s="7">
        <f t="shared" si="10"/>
        <v>4599630</v>
      </c>
    </row>
    <row r="87" spans="2:8" s="24" customFormat="1" ht="15.75" thickBot="1">
      <c r="B87" s="17" t="s">
        <v>41</v>
      </c>
      <c r="C87" s="17">
        <f aca="true" t="shared" si="11" ref="C87:H87">SUM(C85:C86)</f>
        <v>4462110</v>
      </c>
      <c r="D87" s="17">
        <f t="shared" si="11"/>
        <v>5137740</v>
      </c>
      <c r="E87" s="17">
        <f t="shared" si="11"/>
        <v>6014025</v>
      </c>
      <c r="F87" s="17">
        <f t="shared" si="11"/>
        <v>6682500</v>
      </c>
      <c r="G87" s="17">
        <f t="shared" si="11"/>
        <v>6364260</v>
      </c>
      <c r="H87" s="17">
        <f t="shared" si="11"/>
        <v>6523380</v>
      </c>
    </row>
    <row r="88" ht="15.75" thickTop="1"/>
  </sheetData>
  <sheetProtection/>
  <printOptions/>
  <pageMargins left="0.46" right="0.37" top="0.75" bottom="0.75" header="0.3" footer="0.3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C1" sqref="C1"/>
    </sheetView>
  </sheetViews>
  <sheetFormatPr defaultColWidth="9.140625" defaultRowHeight="15"/>
  <cols>
    <col min="1" max="1" width="9.140625" style="27" customWidth="1"/>
    <col min="2" max="2" width="23.140625" style="27" customWidth="1"/>
    <col min="3" max="3" width="18.421875" style="27" customWidth="1"/>
    <col min="4" max="16384" width="9.140625" style="27" customWidth="1"/>
  </cols>
  <sheetData>
    <row r="1" ht="15">
      <c r="A1" s="11" t="s">
        <v>50</v>
      </c>
    </row>
    <row r="3" ht="15">
      <c r="A3" s="30" t="s">
        <v>97</v>
      </c>
    </row>
    <row r="5" spans="2:3" ht="26.25" customHeight="1">
      <c r="B5" s="28" t="s">
        <v>15</v>
      </c>
      <c r="C5" s="28" t="s">
        <v>51</v>
      </c>
    </row>
    <row r="6" spans="2:3" ht="15">
      <c r="B6" s="29" t="s">
        <v>24</v>
      </c>
      <c r="C6" s="29">
        <v>1100</v>
      </c>
    </row>
    <row r="7" spans="2:3" ht="15">
      <c r="B7" s="29" t="s">
        <v>25</v>
      </c>
      <c r="C7" s="29">
        <v>1300</v>
      </c>
    </row>
    <row r="8" spans="2:3" ht="15">
      <c r="B8" s="29" t="s">
        <v>52</v>
      </c>
      <c r="C8" s="29">
        <v>1500</v>
      </c>
    </row>
    <row r="9" spans="2:3" ht="15">
      <c r="B9" s="29" t="s">
        <v>53</v>
      </c>
      <c r="C9" s="29">
        <v>1800</v>
      </c>
    </row>
    <row r="10" spans="2:3" ht="15">
      <c r="B10" s="29" t="s">
        <v>54</v>
      </c>
      <c r="C10" s="29">
        <v>2000</v>
      </c>
    </row>
    <row r="11" spans="2:3" ht="15">
      <c r="B11" s="29" t="s">
        <v>55</v>
      </c>
      <c r="C11" s="29">
        <v>2100</v>
      </c>
    </row>
    <row r="12" spans="2:3" ht="15">
      <c r="B12" s="29" t="s">
        <v>18</v>
      </c>
      <c r="C12" s="29">
        <v>2300</v>
      </c>
    </row>
    <row r="13" spans="2:3" ht="15">
      <c r="B13" s="29" t="s">
        <v>19</v>
      </c>
      <c r="C13" s="29">
        <v>2600</v>
      </c>
    </row>
    <row r="15" ht="15">
      <c r="A15" s="30" t="s">
        <v>56</v>
      </c>
    </row>
    <row r="17" ht="15">
      <c r="A17" s="30" t="s">
        <v>57</v>
      </c>
    </row>
    <row r="18" ht="15">
      <c r="B18" s="30" t="s">
        <v>58</v>
      </c>
    </row>
    <row r="19" ht="15">
      <c r="B19" s="30" t="s">
        <v>59</v>
      </c>
    </row>
    <row r="20" ht="15">
      <c r="B20" s="30" t="s">
        <v>60</v>
      </c>
    </row>
    <row r="21" ht="15">
      <c r="B21" s="30" t="s">
        <v>61</v>
      </c>
    </row>
    <row r="23" ht="15">
      <c r="A23" s="30" t="s">
        <v>33</v>
      </c>
    </row>
    <row r="24" spans="1:2" ht="15">
      <c r="A24" s="27">
        <v>1</v>
      </c>
      <c r="B24" s="30" t="s">
        <v>98</v>
      </c>
    </row>
    <row r="25" spans="1:2" ht="15">
      <c r="A25" s="27">
        <v>2</v>
      </c>
      <c r="B25" s="30" t="s">
        <v>99</v>
      </c>
    </row>
    <row r="26" spans="1:2" ht="15">
      <c r="A26" s="27">
        <v>3</v>
      </c>
      <c r="B26" s="30" t="s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6.00390625" style="32" customWidth="1"/>
    <col min="2" max="2" width="25.421875" style="32" customWidth="1"/>
    <col min="3" max="3" width="4.28125" style="32" customWidth="1"/>
    <col min="4" max="4" width="22.421875" style="32" customWidth="1"/>
    <col min="5" max="16384" width="9.140625" style="32" customWidth="1"/>
  </cols>
  <sheetData>
    <row r="1" ht="15.75">
      <c r="A1" s="31" t="s">
        <v>62</v>
      </c>
    </row>
    <row r="3" ht="15.75">
      <c r="A3" s="32" t="s">
        <v>101</v>
      </c>
    </row>
    <row r="5" ht="15.75">
      <c r="A5" s="32" t="s">
        <v>102</v>
      </c>
    </row>
    <row r="6" spans="2:4" ht="15.75">
      <c r="B6" s="32" t="s">
        <v>63</v>
      </c>
      <c r="C6" s="32" t="s">
        <v>67</v>
      </c>
      <c r="D6" s="32">
        <v>5000000000</v>
      </c>
    </row>
    <row r="7" spans="2:4" ht="15.75">
      <c r="B7" s="32" t="s">
        <v>64</v>
      </c>
      <c r="C7" s="32" t="s">
        <v>67</v>
      </c>
      <c r="D7" s="32">
        <v>7500000000</v>
      </c>
    </row>
    <row r="8" spans="2:4" ht="15.75">
      <c r="B8" s="32" t="s">
        <v>65</v>
      </c>
      <c r="C8" s="32" t="s">
        <v>67</v>
      </c>
      <c r="D8" s="32">
        <v>6500000000</v>
      </c>
    </row>
    <row r="9" spans="2:4" ht="15.75">
      <c r="B9" s="32" t="s">
        <v>66</v>
      </c>
      <c r="C9" s="32" t="s">
        <v>67</v>
      </c>
      <c r="D9" s="32">
        <v>9000000000</v>
      </c>
    </row>
    <row r="11" ht="15.75">
      <c r="A11" s="32" t="s">
        <v>68</v>
      </c>
    </row>
    <row r="12" spans="2:4" ht="15.75">
      <c r="B12" s="32" t="s">
        <v>69</v>
      </c>
      <c r="C12" s="32" t="s">
        <v>67</v>
      </c>
      <c r="D12" s="32">
        <v>125000000</v>
      </c>
    </row>
    <row r="13" spans="2:4" ht="15.75">
      <c r="B13" s="32" t="s">
        <v>70</v>
      </c>
      <c r="C13" s="32" t="s">
        <v>67</v>
      </c>
      <c r="D13" s="32">
        <v>250000000</v>
      </c>
    </row>
    <row r="14" spans="2:4" ht="15.75">
      <c r="B14" s="32" t="s">
        <v>71</v>
      </c>
      <c r="C14" s="32" t="s">
        <v>67</v>
      </c>
      <c r="D14" s="32">
        <v>50000000</v>
      </c>
    </row>
    <row r="16" ht="15.75">
      <c r="B16" s="32" t="s">
        <v>72</v>
      </c>
    </row>
    <row r="18" ht="15.75">
      <c r="A18" s="32" t="s">
        <v>73</v>
      </c>
    </row>
    <row r="20" ht="15.75">
      <c r="A20" s="32" t="s">
        <v>74</v>
      </c>
    </row>
    <row r="22" ht="15.75">
      <c r="A22" s="32" t="s">
        <v>103</v>
      </c>
    </row>
    <row r="23" ht="15.75">
      <c r="B23" s="32" t="s">
        <v>77</v>
      </c>
    </row>
    <row r="24" ht="15.75">
      <c r="B24" s="32" t="s">
        <v>75</v>
      </c>
    </row>
    <row r="25" ht="15.75">
      <c r="B25" s="32" t="s">
        <v>76</v>
      </c>
    </row>
    <row r="27" ht="15.75">
      <c r="A27" s="32" t="s">
        <v>78</v>
      </c>
    </row>
    <row r="28" spans="1:2" ht="15.75">
      <c r="A28" s="32" t="s">
        <v>79</v>
      </c>
      <c r="B28" s="32" t="s">
        <v>104</v>
      </c>
    </row>
    <row r="29" spans="1:2" ht="15.75">
      <c r="A29" s="32" t="s">
        <v>80</v>
      </c>
      <c r="B29" s="32" t="s">
        <v>105</v>
      </c>
    </row>
  </sheetData>
  <sheetProtection/>
  <printOptions/>
  <pageMargins left="0.49" right="0.44" top="0.75" bottom="0.75" header="0.3" footer="0.3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2009-12-19T05:45:58Z</cp:lastPrinted>
  <dcterms:created xsi:type="dcterms:W3CDTF">2009-10-03T03:46:27Z</dcterms:created>
  <dcterms:modified xsi:type="dcterms:W3CDTF">2016-03-08T00:52:09Z</dcterms:modified>
  <cp:category/>
  <cp:version/>
  <cp:contentType/>
  <cp:contentStatus/>
</cp:coreProperties>
</file>