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2"/>
  </bookViews>
  <sheets>
    <sheet name="Kebijakan &amp; Rumus" sheetId="1" r:id="rId1"/>
    <sheet name="Soal Ang Bahan Baku EOQ" sheetId="2" r:id="rId2"/>
    <sheet name="Jawab EOQ" sheetId="3" r:id="rId3"/>
  </sheets>
  <definedNames/>
  <calcPr fullCalcOnLoad="1"/>
</workbook>
</file>

<file path=xl/sharedStrings.xml><?xml version="1.0" encoding="utf-8"?>
<sst xmlns="http://schemas.openxmlformats.org/spreadsheetml/2006/main" count="167" uniqueCount="86">
  <si>
    <t>2 macam bahan baku yang digunakan dalam proses produksi:</t>
  </si>
  <si>
    <t>Bahan baku langsung (direct material)</t>
  </si>
  <si>
    <t>Bahan baku tidak langsung (indirect material)</t>
  </si>
  <si>
    <t>Anggaran bahan baku terdiri dari:</t>
  </si>
  <si>
    <t>Anggaran kebutuhan bahan baku langsung</t>
  </si>
  <si>
    <t>Anggaran pembelian bahan baku langsung</t>
  </si>
  <si>
    <t>Anggaran persediaan bahan baku langsung</t>
  </si>
  <si>
    <t>Anggaran biaya bahan baku</t>
  </si>
  <si>
    <t>SUR (Standard Usage Rate) adalah konstanta yang menunjukkan banyaknya bahan baku langsung yang diperlukan untuk memproduksi</t>
  </si>
  <si>
    <t>satu unit produk</t>
  </si>
  <si>
    <t>Penilaian Persediaan Akhir:</t>
  </si>
  <si>
    <t>FIFO</t>
  </si>
  <si>
    <t>LIFO</t>
  </si>
  <si>
    <t>Average</t>
  </si>
  <si>
    <t>Rumus</t>
  </si>
  <si>
    <t>Pembelian Bahan Baku yang Ekonomis</t>
  </si>
  <si>
    <t>EOQ =</t>
  </si>
  <si>
    <t>√</t>
  </si>
  <si>
    <t>2 Ru Co</t>
  </si>
  <si>
    <t>-----------</t>
  </si>
  <si>
    <t>Cc</t>
  </si>
  <si>
    <t>Cc dalam satuan mata uang</t>
  </si>
  <si>
    <t>Cc dalam persentase</t>
  </si>
  <si>
    <t>EOQ</t>
  </si>
  <si>
    <t>Ru</t>
  </si>
  <si>
    <t>Co</t>
  </si>
  <si>
    <t>Cu Cc</t>
  </si>
  <si>
    <t>Cu</t>
  </si>
  <si>
    <t>=</t>
  </si>
  <si>
    <t>Pembelian yang ekonomis</t>
  </si>
  <si>
    <t>Kebutuhan bahan baku satu tahun</t>
  </si>
  <si>
    <t>Biaya pemesanan setiap kali pesan</t>
  </si>
  <si>
    <t>Biaya simpan</t>
  </si>
  <si>
    <t>Harga bahan baku per unit</t>
  </si>
  <si>
    <t>Kebutuhan Bahan Baku Langsung</t>
  </si>
  <si>
    <t>Persediaan Akhir Bahan Baku Langsung</t>
  </si>
  <si>
    <t>Jumlah Persediaan</t>
  </si>
  <si>
    <t>Persediaan Awal Bahan Baku Langsung</t>
  </si>
  <si>
    <t>Kuantitas Pembelian Bahan Baku Langsung</t>
  </si>
  <si>
    <t>Kuantitas Penggunaan Bahan Baku Lansung</t>
  </si>
  <si>
    <t>xx</t>
  </si>
  <si>
    <t>(xx)</t>
  </si>
  <si>
    <t>Periode</t>
  </si>
  <si>
    <t>Sandal (unit)</t>
  </si>
  <si>
    <t>Sepatu (Unit)</t>
  </si>
  <si>
    <t>Januari</t>
  </si>
  <si>
    <t>Februari</t>
  </si>
  <si>
    <t>Maret</t>
  </si>
  <si>
    <t>Triwulan II</t>
  </si>
  <si>
    <t>Triwulan III</t>
  </si>
  <si>
    <t>Triwulan IV</t>
  </si>
  <si>
    <t>Total</t>
  </si>
  <si>
    <t>Standar penggunaan bahan baku karet untuk sandal dan sepatu:</t>
  </si>
  <si>
    <t>Sandal</t>
  </si>
  <si>
    <t>Sepatu</t>
  </si>
  <si>
    <t>0.5 kg</t>
  </si>
  <si>
    <t>0.8 kg</t>
  </si>
  <si>
    <t>Perusahaan menetapkan penggunaan EOQ (economic order quantity) dalam pembelian bahan baku.</t>
  </si>
  <si>
    <t>Biaya pemesanan Rp 9,000 setiap kali pesan dan biaya simpan per kg/th Rp 20.-</t>
  </si>
  <si>
    <t>Susunlah Anggaran Pembelian Bahan Baku dengan menggunakan pendekatan EOQ!</t>
  </si>
  <si>
    <t>1. EOQ</t>
  </si>
  <si>
    <t>Persediaan awal bahan baku: 180 kg dan harga beli bahan baku Rp 2,000 per kg.</t>
  </si>
  <si>
    <t>2 (3,600) (9,000)</t>
  </si>
  <si>
    <t>------------------------</t>
  </si>
  <si>
    <t xml:space="preserve">              20  </t>
  </si>
  <si>
    <t>1,800 kg</t>
  </si>
  <si>
    <t>Berarti setiap kali pembelian sejumlah 1,800 kg dan frekuensi pembelian bahan baku tsb</t>
  </si>
  <si>
    <t>dalam setahun sebanyak:</t>
  </si>
  <si>
    <t>2 kali</t>
  </si>
  <si>
    <t>PT Kuda Liar</t>
  </si>
  <si>
    <t>Anggaran Kebutuhan Bahan Baku Karet</t>
  </si>
  <si>
    <t>Produksi</t>
  </si>
  <si>
    <t>Standar BB</t>
  </si>
  <si>
    <t>Total Kebutuhan</t>
  </si>
  <si>
    <t>Anggaran Pembelian Bahan Baku Karet</t>
  </si>
  <si>
    <t>Persed Akhir</t>
  </si>
  <si>
    <t>Jml Persed</t>
  </si>
  <si>
    <t>Persed Awal</t>
  </si>
  <si>
    <t>Pembelian Bahan Baku</t>
  </si>
  <si>
    <t>Unit</t>
  </si>
  <si>
    <t>Rp/unit</t>
  </si>
  <si>
    <t>Jawab:</t>
  </si>
  <si>
    <t>Anggaran Bahan Baku</t>
  </si>
  <si>
    <t>-------------------</t>
  </si>
  <si>
    <t>Berikut ini perkiraan produksi PT Kuda Liar untuk tahun 2016:</t>
  </si>
  <si>
    <t>Tahun 2016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</si>
</sst>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_);\(0.00\)"/>
    <numFmt numFmtId="175" formatCode="0.00000"/>
    <numFmt numFmtId="176" formatCode="0.0000"/>
    <numFmt numFmtId="177" formatCode="0.000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 quotePrefix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 quotePrefix="1">
      <alignment vertical="center"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/>
    </xf>
    <xf numFmtId="174" fontId="0" fillId="0" borderId="10" xfId="0" applyNumberFormat="1" applyBorder="1" applyAlignment="1" quotePrefix="1">
      <alignment/>
    </xf>
    <xf numFmtId="0" fontId="0" fillId="0" borderId="10" xfId="0" applyBorder="1" applyAlignment="1" quotePrefix="1">
      <alignment/>
    </xf>
    <xf numFmtId="171" fontId="0" fillId="0" borderId="0" xfId="42" applyNumberFormat="1" applyFont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35" fillId="0" borderId="11" xfId="42" applyNumberFormat="1" applyFont="1" applyBorder="1" applyAlignment="1">
      <alignment horizontal="center"/>
    </xf>
    <xf numFmtId="171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0" xfId="42" applyNumberFormat="1" applyFont="1" applyAlignment="1" quotePrefix="1">
      <alignment horizontal="left"/>
    </xf>
    <xf numFmtId="171" fontId="0" fillId="0" borderId="0" xfId="42" applyNumberFormat="1" applyFont="1" applyAlignment="1" quotePrefix="1">
      <alignment/>
    </xf>
    <xf numFmtId="171" fontId="0" fillId="0" borderId="11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 horizontal="center" wrapText="1"/>
    </xf>
    <xf numFmtId="170" fontId="0" fillId="0" borderId="11" xfId="42" applyNumberFormat="1" applyFont="1" applyBorder="1" applyAlignment="1">
      <alignment/>
    </xf>
    <xf numFmtId="171" fontId="38" fillId="0" borderId="0" xfId="42" applyNumberFormat="1" applyFont="1" applyAlignment="1">
      <alignment/>
    </xf>
    <xf numFmtId="0" fontId="39" fillId="0" borderId="0" xfId="0" applyFont="1" applyAlignment="1">
      <alignment/>
    </xf>
    <xf numFmtId="171" fontId="35" fillId="0" borderId="0" xfId="42" applyNumberFormat="1" applyFont="1" applyAlignment="1">
      <alignment/>
    </xf>
    <xf numFmtId="171" fontId="0" fillId="0" borderId="12" xfId="42" applyNumberFormat="1" applyFont="1" applyBorder="1" applyAlignment="1">
      <alignment horizontal="center" vertical="center"/>
    </xf>
    <xf numFmtId="171" fontId="0" fillId="0" borderId="13" xfId="42" applyNumberFormat="1" applyFont="1" applyBorder="1" applyAlignment="1">
      <alignment horizontal="center" vertical="center"/>
    </xf>
    <xf numFmtId="171" fontId="0" fillId="0" borderId="14" xfId="42" applyNumberFormat="1" applyFont="1" applyBorder="1" applyAlignment="1">
      <alignment horizontal="center" vertical="center"/>
    </xf>
    <xf numFmtId="170" fontId="0" fillId="0" borderId="12" xfId="42" applyNumberFormat="1" applyFont="1" applyBorder="1" applyAlignment="1">
      <alignment horizontal="center" vertical="center"/>
    </xf>
    <xf numFmtId="170" fontId="0" fillId="0" borderId="13" xfId="42" applyNumberFormat="1" applyFont="1" applyBorder="1" applyAlignment="1">
      <alignment horizontal="center" vertical="center"/>
    </xf>
    <xf numFmtId="170" fontId="0" fillId="0" borderId="14" xfId="42" applyNumberFormat="1" applyFont="1" applyBorder="1" applyAlignment="1">
      <alignment horizontal="center" vertical="center"/>
    </xf>
    <xf numFmtId="171" fontId="0" fillId="0" borderId="15" xfId="42" applyNumberFormat="1" applyFont="1" applyBorder="1" applyAlignment="1">
      <alignment horizontal="center"/>
    </xf>
    <xf numFmtId="171" fontId="0" fillId="0" borderId="16" xfId="42" applyNumberFormat="1" applyFont="1" applyBorder="1" applyAlignment="1">
      <alignment horizontal="center"/>
    </xf>
    <xf numFmtId="171" fontId="0" fillId="0" borderId="17" xfId="42" applyNumberFormat="1" applyFont="1" applyBorder="1" applyAlignment="1">
      <alignment horizontal="center"/>
    </xf>
    <xf numFmtId="171" fontId="0" fillId="0" borderId="12" xfId="42" applyNumberFormat="1" applyFont="1" applyBorder="1" applyAlignment="1">
      <alignment horizontal="center" vertical="center" wrapText="1"/>
    </xf>
    <xf numFmtId="171" fontId="0" fillId="0" borderId="14" xfId="42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28125" style="0" customWidth="1"/>
    <col min="11" max="11" width="3.28125" style="0" customWidth="1"/>
  </cols>
  <sheetData>
    <row r="1" ht="15.75">
      <c r="A1" s="24" t="s">
        <v>82</v>
      </c>
    </row>
    <row r="3" ht="15">
      <c r="A3" t="s">
        <v>0</v>
      </c>
    </row>
    <row r="4" spans="1:2" ht="15">
      <c r="A4">
        <v>1</v>
      </c>
      <c r="B4" t="s">
        <v>1</v>
      </c>
    </row>
    <row r="5" spans="1:2" ht="15">
      <c r="A5">
        <v>2</v>
      </c>
      <c r="B5" t="s">
        <v>2</v>
      </c>
    </row>
    <row r="7" ht="15">
      <c r="A7" t="s">
        <v>3</v>
      </c>
    </row>
    <row r="8" spans="1:2" ht="15">
      <c r="A8">
        <v>1</v>
      </c>
      <c r="B8" t="s">
        <v>4</v>
      </c>
    </row>
    <row r="9" spans="1:2" ht="15">
      <c r="A9">
        <v>2</v>
      </c>
      <c r="B9" t="s">
        <v>5</v>
      </c>
    </row>
    <row r="10" spans="1:2" ht="15">
      <c r="A10">
        <v>3</v>
      </c>
      <c r="B10" t="s">
        <v>6</v>
      </c>
    </row>
    <row r="11" spans="1:2" ht="15">
      <c r="A11">
        <v>4</v>
      </c>
      <c r="B11" t="s">
        <v>7</v>
      </c>
    </row>
    <row r="13" ht="15">
      <c r="A13" t="s">
        <v>8</v>
      </c>
    </row>
    <row r="14" ht="15">
      <c r="A14" t="s">
        <v>9</v>
      </c>
    </row>
    <row r="16" ht="15">
      <c r="A16" t="s">
        <v>10</v>
      </c>
    </row>
    <row r="17" spans="1:2" ht="15">
      <c r="A17">
        <v>1</v>
      </c>
      <c r="B17" t="s">
        <v>11</v>
      </c>
    </row>
    <row r="18" spans="1:2" ht="15">
      <c r="A18">
        <v>2</v>
      </c>
      <c r="B18" t="s">
        <v>12</v>
      </c>
    </row>
    <row r="19" spans="1:2" ht="15">
      <c r="A19">
        <v>3</v>
      </c>
      <c r="B19" t="s">
        <v>13</v>
      </c>
    </row>
    <row r="21" ht="15">
      <c r="A21" t="s">
        <v>14</v>
      </c>
    </row>
    <row r="22" spans="1:2" ht="15">
      <c r="A22">
        <v>1</v>
      </c>
      <c r="B22" t="s">
        <v>15</v>
      </c>
    </row>
    <row r="24" ht="15">
      <c r="D24" s="7" t="s">
        <v>18</v>
      </c>
    </row>
    <row r="25" spans="2:6" ht="46.5">
      <c r="B25" s="5" t="s">
        <v>16</v>
      </c>
      <c r="C25" s="3" t="s">
        <v>17</v>
      </c>
      <c r="D25" s="6" t="s">
        <v>19</v>
      </c>
      <c r="F25" t="s">
        <v>21</v>
      </c>
    </row>
    <row r="26" spans="4:12" ht="15">
      <c r="D26" s="7" t="s">
        <v>20</v>
      </c>
      <c r="J26" t="s">
        <v>23</v>
      </c>
      <c r="K26" s="4" t="s">
        <v>28</v>
      </c>
      <c r="L26" t="s">
        <v>29</v>
      </c>
    </row>
    <row r="27" spans="10:12" ht="15">
      <c r="J27" t="s">
        <v>24</v>
      </c>
      <c r="K27" s="4" t="s">
        <v>28</v>
      </c>
      <c r="L27" t="s">
        <v>30</v>
      </c>
    </row>
    <row r="28" spans="10:12" ht="15">
      <c r="J28" t="s">
        <v>25</v>
      </c>
      <c r="K28" s="4" t="s">
        <v>28</v>
      </c>
      <c r="L28" t="s">
        <v>31</v>
      </c>
    </row>
    <row r="29" spans="10:12" ht="15">
      <c r="J29" t="s">
        <v>20</v>
      </c>
      <c r="K29" s="4" t="s">
        <v>28</v>
      </c>
      <c r="L29" t="s">
        <v>32</v>
      </c>
    </row>
    <row r="30" spans="4:12" ht="15">
      <c r="D30" s="7" t="s">
        <v>18</v>
      </c>
      <c r="J30" t="s">
        <v>27</v>
      </c>
      <c r="K30" s="4" t="s">
        <v>28</v>
      </c>
      <c r="L30" t="s">
        <v>33</v>
      </c>
    </row>
    <row r="31" spans="2:6" ht="46.5">
      <c r="B31" s="5" t="s">
        <v>16</v>
      </c>
      <c r="C31" s="3" t="s">
        <v>17</v>
      </c>
      <c r="D31" s="6" t="s">
        <v>19</v>
      </c>
      <c r="F31" t="s">
        <v>22</v>
      </c>
    </row>
    <row r="32" ht="15">
      <c r="D32" s="7" t="s">
        <v>26</v>
      </c>
    </row>
    <row r="35" spans="1:7" ht="15">
      <c r="A35">
        <v>2</v>
      </c>
      <c r="B35" t="s">
        <v>34</v>
      </c>
      <c r="G35" t="s">
        <v>40</v>
      </c>
    </row>
    <row r="36" spans="2:7" ht="15">
      <c r="B36" t="s">
        <v>35</v>
      </c>
      <c r="G36" s="8" t="s">
        <v>40</v>
      </c>
    </row>
    <row r="37" spans="2:7" ht="15">
      <c r="B37" t="s">
        <v>36</v>
      </c>
      <c r="G37" t="s">
        <v>40</v>
      </c>
    </row>
    <row r="38" spans="2:7" ht="15">
      <c r="B38" t="s">
        <v>37</v>
      </c>
      <c r="G38" s="9" t="s">
        <v>41</v>
      </c>
    </row>
    <row r="39" spans="2:7" ht="15">
      <c r="B39" t="s">
        <v>38</v>
      </c>
      <c r="G39" t="s">
        <v>40</v>
      </c>
    </row>
    <row r="42" spans="1:7" ht="15">
      <c r="A42">
        <v>3</v>
      </c>
      <c r="B42" t="s">
        <v>38</v>
      </c>
      <c r="G42" t="s">
        <v>40</v>
      </c>
    </row>
    <row r="43" spans="2:7" ht="15">
      <c r="B43" t="s">
        <v>37</v>
      </c>
      <c r="G43" s="8" t="s">
        <v>40</v>
      </c>
    </row>
    <row r="44" spans="2:7" ht="15">
      <c r="B44" t="s">
        <v>36</v>
      </c>
      <c r="G44" t="s">
        <v>40</v>
      </c>
    </row>
    <row r="45" spans="2:7" ht="15">
      <c r="B45" t="s">
        <v>35</v>
      </c>
      <c r="G45" s="10" t="s">
        <v>41</v>
      </c>
    </row>
    <row r="46" spans="2:7" ht="15">
      <c r="B46" t="s">
        <v>39</v>
      </c>
      <c r="G46" t="s">
        <v>40</v>
      </c>
    </row>
  </sheetData>
  <sheetProtection/>
  <printOptions/>
  <pageMargins left="0.25" right="0.25" top="0.75" bottom="0.75" header="0.3" footer="0.3"/>
  <pageSetup fitToHeight="1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5" sqref="B25"/>
    </sheetView>
  </sheetViews>
  <sheetFormatPr defaultColWidth="9.140625" defaultRowHeight="15"/>
  <cols>
    <col min="1" max="1" width="9.140625" style="1" customWidth="1"/>
    <col min="2" max="2" width="19.28125" style="1" customWidth="1"/>
    <col min="3" max="4" width="18.421875" style="1" customWidth="1"/>
    <col min="5" max="16384" width="9.140625" style="1" customWidth="1"/>
  </cols>
  <sheetData>
    <row r="1" ht="18.75">
      <c r="A1" s="23" t="s">
        <v>60</v>
      </c>
    </row>
    <row r="2" s="11" customFormat="1" ht="15">
      <c r="A2" s="15"/>
    </row>
    <row r="3" spans="1:5" ht="15">
      <c r="A3" s="15" t="s">
        <v>84</v>
      </c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14" t="s">
        <v>42</v>
      </c>
      <c r="C5" s="14" t="s">
        <v>43</v>
      </c>
      <c r="D5" s="14" t="s">
        <v>44</v>
      </c>
      <c r="E5" s="2"/>
    </row>
    <row r="6" spans="1:5" ht="15">
      <c r="A6" s="2"/>
      <c r="B6" s="13" t="s">
        <v>45</v>
      </c>
      <c r="C6" s="12">
        <v>310</v>
      </c>
      <c r="D6" s="12">
        <v>310</v>
      </c>
      <c r="E6" s="2"/>
    </row>
    <row r="7" spans="1:5" ht="15">
      <c r="A7" s="2"/>
      <c r="B7" s="13" t="s">
        <v>46</v>
      </c>
      <c r="C7" s="12">
        <v>310</v>
      </c>
      <c r="D7" s="12">
        <v>310</v>
      </c>
      <c r="E7" s="2"/>
    </row>
    <row r="8" spans="1:5" ht="15">
      <c r="A8" s="2"/>
      <c r="B8" s="13" t="s">
        <v>47</v>
      </c>
      <c r="C8" s="12">
        <v>320</v>
      </c>
      <c r="D8" s="12">
        <v>320</v>
      </c>
      <c r="E8" s="2"/>
    </row>
    <row r="9" spans="1:5" ht="15">
      <c r="A9" s="2"/>
      <c r="B9" s="13" t="s">
        <v>48</v>
      </c>
      <c r="C9" s="12">
        <v>610</v>
      </c>
      <c r="D9" s="12">
        <v>600</v>
      </c>
      <c r="E9" s="2"/>
    </row>
    <row r="10" spans="1:5" ht="15">
      <c r="A10" s="2"/>
      <c r="B10" s="13" t="s">
        <v>49</v>
      </c>
      <c r="C10" s="12">
        <v>620</v>
      </c>
      <c r="D10" s="12">
        <v>600</v>
      </c>
      <c r="E10" s="2"/>
    </row>
    <row r="11" spans="1:5" ht="15">
      <c r="A11" s="2"/>
      <c r="B11" s="13" t="s">
        <v>50</v>
      </c>
      <c r="C11" s="12">
        <v>630</v>
      </c>
      <c r="D11" s="12">
        <v>610</v>
      </c>
      <c r="E11" s="2"/>
    </row>
    <row r="12" spans="1:5" ht="15">
      <c r="A12" s="2"/>
      <c r="B12" s="13" t="s">
        <v>51</v>
      </c>
      <c r="C12" s="12">
        <f>SUM(C6:C11)</f>
        <v>2800</v>
      </c>
      <c r="D12" s="12">
        <f>SUM(D6:D11)</f>
        <v>2750</v>
      </c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ht="15">
      <c r="A15" s="15" t="s">
        <v>52</v>
      </c>
    </row>
    <row r="16" spans="2:3" ht="15">
      <c r="B16" s="15" t="s">
        <v>53</v>
      </c>
      <c r="C16" s="15" t="s">
        <v>55</v>
      </c>
    </row>
    <row r="17" spans="2:3" ht="15">
      <c r="B17" s="15" t="s">
        <v>54</v>
      </c>
      <c r="C17" s="15" t="s">
        <v>56</v>
      </c>
    </row>
    <row r="19" ht="15">
      <c r="A19" s="15" t="s">
        <v>57</v>
      </c>
    </row>
    <row r="20" ht="15">
      <c r="A20" s="15" t="s">
        <v>58</v>
      </c>
    </row>
    <row r="22" ht="15">
      <c r="A22" s="15" t="s">
        <v>61</v>
      </c>
    </row>
    <row r="24" ht="15">
      <c r="A24" s="15" t="s">
        <v>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PageLayoutView="0" workbookViewId="0" topLeftCell="A51">
      <selection activeCell="D22" sqref="D22"/>
    </sheetView>
  </sheetViews>
  <sheetFormatPr defaultColWidth="9.140625" defaultRowHeight="15"/>
  <cols>
    <col min="1" max="1" width="9.140625" style="2" customWidth="1"/>
    <col min="2" max="2" width="5.8515625" style="2" customWidth="1"/>
    <col min="3" max="3" width="13.00390625" style="2" customWidth="1"/>
    <col min="4" max="4" width="16.00390625" style="2" customWidth="1"/>
    <col min="5" max="5" width="13.57421875" style="2" customWidth="1"/>
    <col min="6" max="6" width="10.7109375" style="2" customWidth="1"/>
    <col min="7" max="10" width="13.57421875" style="2" customWidth="1"/>
    <col min="11" max="16384" width="9.140625" style="2" customWidth="1"/>
  </cols>
  <sheetData>
    <row r="1" ht="15">
      <c r="A1" s="25" t="s">
        <v>81</v>
      </c>
    </row>
    <row r="3" spans="1:3" ht="15">
      <c r="A3" t="s">
        <v>15</v>
      </c>
      <c r="B3"/>
      <c r="C3"/>
    </row>
    <row r="4" spans="1:3" ht="15">
      <c r="A4"/>
      <c r="B4"/>
      <c r="C4"/>
    </row>
    <row r="5" spans="1:3" ht="15">
      <c r="A5"/>
      <c r="B5"/>
      <c r="C5" s="7" t="s">
        <v>18</v>
      </c>
    </row>
    <row r="6" spans="1:3" ht="46.5">
      <c r="A6" s="5" t="s">
        <v>16</v>
      </c>
      <c r="B6" s="3" t="s">
        <v>17</v>
      </c>
      <c r="C6" s="6" t="s">
        <v>19</v>
      </c>
    </row>
    <row r="7" spans="1:7" ht="15">
      <c r="A7"/>
      <c r="B7"/>
      <c r="C7" s="7" t="s">
        <v>20</v>
      </c>
      <c r="E7" t="s">
        <v>23</v>
      </c>
      <c r="F7" s="4" t="s">
        <v>28</v>
      </c>
      <c r="G7" t="s">
        <v>29</v>
      </c>
    </row>
    <row r="8" spans="1:7" ht="15">
      <c r="A8"/>
      <c r="B8"/>
      <c r="C8"/>
      <c r="E8" t="s">
        <v>24</v>
      </c>
      <c r="F8" s="4" t="s">
        <v>28</v>
      </c>
      <c r="G8" t="s">
        <v>30</v>
      </c>
    </row>
    <row r="9" spans="1:7" ht="15">
      <c r="A9"/>
      <c r="B9"/>
      <c r="C9"/>
      <c r="E9" t="s">
        <v>25</v>
      </c>
      <c r="F9" s="4" t="s">
        <v>28</v>
      </c>
      <c r="G9" t="s">
        <v>31</v>
      </c>
    </row>
    <row r="10" spans="1:7" ht="15">
      <c r="A10"/>
      <c r="B10"/>
      <c r="C10"/>
      <c r="E10" t="s">
        <v>20</v>
      </c>
      <c r="F10" s="4" t="s">
        <v>28</v>
      </c>
      <c r="G10" t="s">
        <v>32</v>
      </c>
    </row>
    <row r="11" spans="1:7" ht="15">
      <c r="A11"/>
      <c r="B11"/>
      <c r="C11" s="7" t="s">
        <v>18</v>
      </c>
      <c r="E11" t="s">
        <v>27</v>
      </c>
      <c r="F11" s="4" t="s">
        <v>28</v>
      </c>
      <c r="G11" t="s">
        <v>33</v>
      </c>
    </row>
    <row r="12" spans="1:3" ht="46.5">
      <c r="A12" s="5" t="s">
        <v>16</v>
      </c>
      <c r="B12" s="3" t="s">
        <v>17</v>
      </c>
      <c r="C12" s="6" t="s">
        <v>19</v>
      </c>
    </row>
    <row r="13" spans="1:3" ht="15">
      <c r="A13"/>
      <c r="B13"/>
      <c r="C13" s="7" t="s">
        <v>26</v>
      </c>
    </row>
    <row r="15" ht="15">
      <c r="A15" s="15"/>
    </row>
    <row r="16" spans="1:6" ht="15">
      <c r="A16" s="15" t="s">
        <v>24</v>
      </c>
      <c r="B16" s="15" t="s">
        <v>53</v>
      </c>
      <c r="D16" s="16">
        <v>0.5</v>
      </c>
      <c r="E16" s="2">
        <v>2800</v>
      </c>
      <c r="F16" s="2">
        <f>D16*E16</f>
        <v>1400</v>
      </c>
    </row>
    <row r="17" spans="2:6" ht="15">
      <c r="B17" s="15" t="s">
        <v>54</v>
      </c>
      <c r="D17" s="16">
        <v>0.8</v>
      </c>
      <c r="E17" s="2">
        <v>2750</v>
      </c>
      <c r="F17" s="17">
        <f>D17*E17</f>
        <v>2200</v>
      </c>
    </row>
    <row r="18" ht="15">
      <c r="F18" s="2">
        <f>SUM(F16:F17)</f>
        <v>3600</v>
      </c>
    </row>
    <row r="21" ht="15">
      <c r="D21" s="15" t="s">
        <v>62</v>
      </c>
    </row>
    <row r="22" spans="2:4" ht="46.5">
      <c r="B22" s="5" t="s">
        <v>16</v>
      </c>
      <c r="C22" s="3" t="s">
        <v>17</v>
      </c>
      <c r="D22" s="6" t="s">
        <v>63</v>
      </c>
    </row>
    <row r="23" ht="15">
      <c r="D23" s="18" t="s">
        <v>64</v>
      </c>
    </row>
    <row r="25" ht="15">
      <c r="D25" s="11">
        <f>2*3600*9000</f>
        <v>64800000</v>
      </c>
    </row>
    <row r="26" spans="3:4" ht="46.5">
      <c r="C26" s="3" t="s">
        <v>17</v>
      </c>
      <c r="D26" s="6" t="s">
        <v>83</v>
      </c>
    </row>
    <row r="27" ht="15">
      <c r="D27" s="18" t="s">
        <v>64</v>
      </c>
    </row>
    <row r="30" spans="2:3" ht="15">
      <c r="B30" s="5" t="s">
        <v>16</v>
      </c>
      <c r="C30" s="15" t="s">
        <v>65</v>
      </c>
    </row>
    <row r="32" ht="15">
      <c r="A32" s="15" t="s">
        <v>66</v>
      </c>
    </row>
    <row r="33" ht="15">
      <c r="A33" s="15" t="s">
        <v>67</v>
      </c>
    </row>
    <row r="34" ht="15">
      <c r="D34" s="2">
        <f>F18</f>
        <v>3600</v>
      </c>
    </row>
    <row r="35" spans="4:6" ht="15">
      <c r="D35" s="19" t="s">
        <v>63</v>
      </c>
      <c r="E35" s="19" t="s">
        <v>28</v>
      </c>
      <c r="F35" s="15" t="s">
        <v>68</v>
      </c>
    </row>
    <row r="36" ht="15">
      <c r="D36" s="2">
        <v>1800</v>
      </c>
    </row>
    <row r="39" ht="15">
      <c r="F39" s="15" t="s">
        <v>69</v>
      </c>
    </row>
    <row r="40" ht="15">
      <c r="F40" s="15" t="s">
        <v>70</v>
      </c>
    </row>
    <row r="41" ht="15">
      <c r="F41" s="15" t="s">
        <v>85</v>
      </c>
    </row>
    <row r="43" spans="3:10" ht="30">
      <c r="C43" s="20" t="s">
        <v>42</v>
      </c>
      <c r="D43" s="20" t="s">
        <v>71</v>
      </c>
      <c r="E43" s="20" t="s">
        <v>72</v>
      </c>
      <c r="F43" s="20" t="s">
        <v>51</v>
      </c>
      <c r="G43" s="20" t="s">
        <v>71</v>
      </c>
      <c r="H43" s="20" t="s">
        <v>72</v>
      </c>
      <c r="I43" s="20" t="s">
        <v>51</v>
      </c>
      <c r="J43" s="21" t="s">
        <v>73</v>
      </c>
    </row>
    <row r="44" spans="3:10" ht="15">
      <c r="C44" s="13"/>
      <c r="D44" s="13"/>
      <c r="E44" s="13"/>
      <c r="F44" s="13"/>
      <c r="G44" s="13"/>
      <c r="H44" s="13"/>
      <c r="I44" s="13"/>
      <c r="J44" s="13"/>
    </row>
    <row r="45" spans="3:10" ht="15">
      <c r="C45" s="13" t="s">
        <v>45</v>
      </c>
      <c r="D45" s="13">
        <v>310</v>
      </c>
      <c r="E45" s="29">
        <v>0.5</v>
      </c>
      <c r="F45" s="13">
        <f aca="true" t="shared" si="0" ref="F45:F50">D45*$E$45</f>
        <v>155</v>
      </c>
      <c r="G45" s="13">
        <v>310</v>
      </c>
      <c r="H45" s="29">
        <v>0.8</v>
      </c>
      <c r="I45" s="13">
        <f aca="true" t="shared" si="1" ref="I45:I50">G45*$H$45</f>
        <v>248</v>
      </c>
      <c r="J45" s="13">
        <f aca="true" t="shared" si="2" ref="J45:J50">F45+I45</f>
        <v>403</v>
      </c>
    </row>
    <row r="46" spans="3:10" ht="15">
      <c r="C46" s="13" t="s">
        <v>46</v>
      </c>
      <c r="D46" s="13">
        <v>310</v>
      </c>
      <c r="E46" s="30"/>
      <c r="F46" s="13">
        <f t="shared" si="0"/>
        <v>155</v>
      </c>
      <c r="G46" s="13">
        <v>310</v>
      </c>
      <c r="H46" s="30"/>
      <c r="I46" s="13">
        <f t="shared" si="1"/>
        <v>248</v>
      </c>
      <c r="J46" s="13">
        <f t="shared" si="2"/>
        <v>403</v>
      </c>
    </row>
    <row r="47" spans="3:10" ht="15">
      <c r="C47" s="13" t="s">
        <v>47</v>
      </c>
      <c r="D47" s="13">
        <v>320</v>
      </c>
      <c r="E47" s="30"/>
      <c r="F47" s="13">
        <f t="shared" si="0"/>
        <v>160</v>
      </c>
      <c r="G47" s="13">
        <v>320</v>
      </c>
      <c r="H47" s="30"/>
      <c r="I47" s="13">
        <f t="shared" si="1"/>
        <v>256</v>
      </c>
      <c r="J47" s="13">
        <f t="shared" si="2"/>
        <v>416</v>
      </c>
    </row>
    <row r="48" spans="3:10" ht="15">
      <c r="C48" s="13" t="s">
        <v>48</v>
      </c>
      <c r="D48" s="13">
        <v>610</v>
      </c>
      <c r="E48" s="30"/>
      <c r="F48" s="13">
        <f t="shared" si="0"/>
        <v>305</v>
      </c>
      <c r="G48" s="13">
        <v>600</v>
      </c>
      <c r="H48" s="30"/>
      <c r="I48" s="13">
        <f t="shared" si="1"/>
        <v>480</v>
      </c>
      <c r="J48" s="13">
        <f t="shared" si="2"/>
        <v>785</v>
      </c>
    </row>
    <row r="49" spans="3:10" ht="15">
      <c r="C49" s="13" t="s">
        <v>49</v>
      </c>
      <c r="D49" s="13">
        <v>620</v>
      </c>
      <c r="E49" s="30"/>
      <c r="F49" s="13">
        <f t="shared" si="0"/>
        <v>310</v>
      </c>
      <c r="G49" s="13">
        <v>600</v>
      </c>
      <c r="H49" s="30"/>
      <c r="I49" s="13">
        <f t="shared" si="1"/>
        <v>480</v>
      </c>
      <c r="J49" s="13">
        <f t="shared" si="2"/>
        <v>790</v>
      </c>
    </row>
    <row r="50" spans="3:10" ht="15">
      <c r="C50" s="13" t="s">
        <v>50</v>
      </c>
      <c r="D50" s="13">
        <v>630</v>
      </c>
      <c r="E50" s="31"/>
      <c r="F50" s="13">
        <f t="shared" si="0"/>
        <v>315</v>
      </c>
      <c r="G50" s="13">
        <v>610</v>
      </c>
      <c r="H50" s="31"/>
      <c r="I50" s="13">
        <f t="shared" si="1"/>
        <v>488</v>
      </c>
      <c r="J50" s="13">
        <f t="shared" si="2"/>
        <v>803</v>
      </c>
    </row>
    <row r="51" spans="3:10" ht="15">
      <c r="C51" s="13" t="s">
        <v>51</v>
      </c>
      <c r="D51" s="13">
        <f>SUM(D45:D50)</f>
        <v>2800</v>
      </c>
      <c r="E51" s="13"/>
      <c r="F51" s="13">
        <f>SUM(F45:F50)</f>
        <v>1400</v>
      </c>
      <c r="G51" s="13">
        <f>SUM(G45:G50)</f>
        <v>2750</v>
      </c>
      <c r="H51" s="22">
        <f>SUM(H45:H50)</f>
        <v>0.8</v>
      </c>
      <c r="I51" s="13">
        <f>SUM(I45:I50)</f>
        <v>2200</v>
      </c>
      <c r="J51" s="13">
        <f>SUM(J45:J50)</f>
        <v>3600</v>
      </c>
    </row>
    <row r="54" ht="15">
      <c r="F54" s="15" t="s">
        <v>69</v>
      </c>
    </row>
    <row r="55" ht="15">
      <c r="F55" s="15" t="s">
        <v>74</v>
      </c>
    </row>
    <row r="56" ht="15">
      <c r="F56" s="15" t="s">
        <v>85</v>
      </c>
    </row>
    <row r="58" spans="3:10" ht="15">
      <c r="C58" s="26" t="s">
        <v>42</v>
      </c>
      <c r="D58" s="35" t="s">
        <v>73</v>
      </c>
      <c r="E58" s="26" t="s">
        <v>75</v>
      </c>
      <c r="F58" s="26" t="s">
        <v>76</v>
      </c>
      <c r="G58" s="26" t="s">
        <v>77</v>
      </c>
      <c r="H58" s="32" t="s">
        <v>78</v>
      </c>
      <c r="I58" s="33"/>
      <c r="J58" s="34"/>
    </row>
    <row r="59" spans="3:10" ht="15">
      <c r="C59" s="28"/>
      <c r="D59" s="36"/>
      <c r="E59" s="28"/>
      <c r="F59" s="28"/>
      <c r="G59" s="28"/>
      <c r="H59" s="20" t="s">
        <v>79</v>
      </c>
      <c r="I59" s="20" t="s">
        <v>80</v>
      </c>
      <c r="J59" s="20" t="s">
        <v>51</v>
      </c>
    </row>
    <row r="60" spans="3:10" ht="15">
      <c r="C60" s="13" t="s">
        <v>45</v>
      </c>
      <c r="D60" s="13">
        <f aca="true" t="shared" si="3" ref="D60:D65">J45</f>
        <v>403</v>
      </c>
      <c r="E60" s="13">
        <f aca="true" t="shared" si="4" ref="E60:E65">F60-D60</f>
        <v>1577</v>
      </c>
      <c r="F60" s="13">
        <f>G60+H60</f>
        <v>1980</v>
      </c>
      <c r="G60" s="13">
        <v>180</v>
      </c>
      <c r="H60" s="13">
        <v>1800</v>
      </c>
      <c r="I60" s="26">
        <v>2000</v>
      </c>
      <c r="J60" s="13">
        <f>H60*I60</f>
        <v>3600000</v>
      </c>
    </row>
    <row r="61" spans="3:10" ht="15">
      <c r="C61" s="13" t="s">
        <v>46</v>
      </c>
      <c r="D61" s="13">
        <f t="shared" si="3"/>
        <v>403</v>
      </c>
      <c r="E61" s="13">
        <f t="shared" si="4"/>
        <v>1174</v>
      </c>
      <c r="F61" s="13">
        <f aca="true" t="shared" si="5" ref="F61:F66">G61+H61</f>
        <v>1577</v>
      </c>
      <c r="G61" s="13">
        <f>E60</f>
        <v>1577</v>
      </c>
      <c r="H61" s="13"/>
      <c r="I61" s="27"/>
      <c r="J61" s="13"/>
    </row>
    <row r="62" spans="3:10" ht="15">
      <c r="C62" s="13" t="s">
        <v>47</v>
      </c>
      <c r="D62" s="13">
        <f t="shared" si="3"/>
        <v>416</v>
      </c>
      <c r="E62" s="13">
        <f t="shared" si="4"/>
        <v>758</v>
      </c>
      <c r="F62" s="13">
        <f t="shared" si="5"/>
        <v>1174</v>
      </c>
      <c r="G62" s="13">
        <f>E61</f>
        <v>1174</v>
      </c>
      <c r="H62" s="13"/>
      <c r="I62" s="27"/>
      <c r="J62" s="13"/>
    </row>
    <row r="63" spans="3:10" ht="15">
      <c r="C63" s="13" t="s">
        <v>48</v>
      </c>
      <c r="D63" s="13">
        <f t="shared" si="3"/>
        <v>785</v>
      </c>
      <c r="E63" s="13">
        <f t="shared" si="4"/>
        <v>1773</v>
      </c>
      <c r="F63" s="13">
        <f t="shared" si="5"/>
        <v>2558</v>
      </c>
      <c r="G63" s="13">
        <f>E62</f>
        <v>758</v>
      </c>
      <c r="H63" s="13">
        <v>1800</v>
      </c>
      <c r="I63" s="27"/>
      <c r="J63" s="13">
        <f>H63*I60</f>
        <v>3600000</v>
      </c>
    </row>
    <row r="64" spans="3:10" ht="15">
      <c r="C64" s="13" t="s">
        <v>49</v>
      </c>
      <c r="D64" s="13">
        <f t="shared" si="3"/>
        <v>790</v>
      </c>
      <c r="E64" s="13">
        <f t="shared" si="4"/>
        <v>983</v>
      </c>
      <c r="F64" s="13">
        <f t="shared" si="5"/>
        <v>1773</v>
      </c>
      <c r="G64" s="13">
        <f>E63</f>
        <v>1773</v>
      </c>
      <c r="H64" s="13"/>
      <c r="I64" s="27"/>
      <c r="J64" s="13"/>
    </row>
    <row r="65" spans="3:10" ht="15">
      <c r="C65" s="13" t="s">
        <v>50</v>
      </c>
      <c r="D65" s="13">
        <f t="shared" si="3"/>
        <v>803</v>
      </c>
      <c r="E65" s="13">
        <f t="shared" si="4"/>
        <v>180</v>
      </c>
      <c r="F65" s="13">
        <f t="shared" si="5"/>
        <v>983</v>
      </c>
      <c r="G65" s="13">
        <f>E64</f>
        <v>983</v>
      </c>
      <c r="H65" s="13"/>
      <c r="I65" s="28"/>
      <c r="J65" s="13"/>
    </row>
    <row r="66" spans="3:10" ht="15">
      <c r="C66" s="13" t="s">
        <v>51</v>
      </c>
      <c r="D66" s="13">
        <f>SUM(D60:D65)</f>
        <v>3600</v>
      </c>
      <c r="E66" s="13">
        <f>E65</f>
        <v>180</v>
      </c>
      <c r="F66" s="13">
        <f t="shared" si="5"/>
        <v>3780</v>
      </c>
      <c r="G66" s="13">
        <v>180</v>
      </c>
      <c r="H66" s="13">
        <f>SUM(H60:H65)</f>
        <v>3600</v>
      </c>
      <c r="I66" s="13">
        <f>I60</f>
        <v>2000</v>
      </c>
      <c r="J66" s="13">
        <f>SUM(J60:J65)</f>
        <v>7200000</v>
      </c>
    </row>
  </sheetData>
  <sheetProtection/>
  <mergeCells count="9">
    <mergeCell ref="I60:I65"/>
    <mergeCell ref="E45:E50"/>
    <mergeCell ref="H45:H50"/>
    <mergeCell ref="H58:J58"/>
    <mergeCell ref="C58:C59"/>
    <mergeCell ref="D58:D59"/>
    <mergeCell ref="E58:E59"/>
    <mergeCell ref="F58:F59"/>
    <mergeCell ref="G58:G59"/>
  </mergeCells>
  <printOptions/>
  <pageMargins left="0.25" right="0.25" top="0.32" bottom="0.33" header="0.3" footer="0.3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pavilion</cp:lastModifiedBy>
  <cp:lastPrinted>2009-11-04T02:02:10Z</cp:lastPrinted>
  <dcterms:created xsi:type="dcterms:W3CDTF">2009-10-03T03:46:27Z</dcterms:created>
  <dcterms:modified xsi:type="dcterms:W3CDTF">2016-03-08T00:55:35Z</dcterms:modified>
  <cp:category/>
  <cp:version/>
  <cp:contentType/>
  <cp:contentStatus/>
</cp:coreProperties>
</file>